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83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M174" i="1"/>
  <c r="M173"/>
  <c r="M171"/>
  <c r="M169"/>
  <c r="M167"/>
  <c r="M165"/>
  <c r="M163"/>
  <c r="M160"/>
  <c r="M158"/>
  <c r="M157"/>
  <c r="M156"/>
  <c r="M154"/>
  <c r="M153" s="1"/>
  <c r="M151"/>
  <c r="M150"/>
  <c r="M148"/>
  <c r="M146"/>
  <c r="M144"/>
  <c r="M142"/>
  <c r="M140"/>
  <c r="M138"/>
  <c r="M136"/>
  <c r="M134"/>
  <c r="M132"/>
  <c r="M130"/>
  <c r="M128"/>
  <c r="M126"/>
  <c r="M124"/>
  <c r="M120"/>
  <c r="M118"/>
  <c r="M116"/>
  <c r="M114"/>
  <c r="M112"/>
  <c r="M109"/>
  <c r="M106"/>
  <c r="M104"/>
  <c r="M103"/>
  <c r="M102"/>
  <c r="M100"/>
  <c r="M99"/>
  <c r="L174"/>
  <c r="L173"/>
  <c r="L171"/>
  <c r="L169"/>
  <c r="L167"/>
  <c r="L165"/>
  <c r="L163"/>
  <c r="L160"/>
  <c r="L158"/>
  <c r="L157"/>
  <c r="L156" s="1"/>
  <c r="L153" s="1"/>
  <c r="L154"/>
  <c r="L151"/>
  <c r="L150" s="1"/>
  <c r="L148"/>
  <c r="L146"/>
  <c r="L144"/>
  <c r="L142"/>
  <c r="L140"/>
  <c r="L138"/>
  <c r="L136"/>
  <c r="L134"/>
  <c r="L132"/>
  <c r="L130"/>
  <c r="L128"/>
  <c r="L126"/>
  <c r="L124"/>
  <c r="L120"/>
  <c r="L118"/>
  <c r="L116"/>
  <c r="L114"/>
  <c r="L112"/>
  <c r="L109"/>
  <c r="L106"/>
  <c r="L104"/>
  <c r="L103"/>
  <c r="L99" s="1"/>
  <c r="L102"/>
  <c r="L100"/>
  <c r="K154"/>
  <c r="K126"/>
  <c r="K150"/>
  <c r="I120"/>
  <c r="I109"/>
  <c r="I98"/>
  <c r="H99"/>
  <c r="I99"/>
  <c r="J99"/>
  <c r="J153"/>
  <c r="I148"/>
  <c r="J148"/>
  <c r="K148"/>
  <c r="H148"/>
  <c r="I153"/>
  <c r="H150"/>
  <c r="I150"/>
  <c r="H130"/>
  <c r="J130"/>
  <c r="K130"/>
  <c r="I130"/>
  <c r="I174"/>
  <c r="I173" s="1"/>
  <c r="J174"/>
  <c r="J173" s="1"/>
  <c r="K174"/>
  <c r="H174"/>
  <c r="H173" s="1"/>
  <c r="I171"/>
  <c r="J171"/>
  <c r="K171"/>
  <c r="H171"/>
  <c r="I169"/>
  <c r="J169"/>
  <c r="K169"/>
  <c r="H169"/>
  <c r="I167"/>
  <c r="J167"/>
  <c r="K167"/>
  <c r="H167"/>
  <c r="I165"/>
  <c r="J165"/>
  <c r="K165"/>
  <c r="H165"/>
  <c r="I163"/>
  <c r="J163"/>
  <c r="K163"/>
  <c r="H163"/>
  <c r="H160"/>
  <c r="I160"/>
  <c r="I158"/>
  <c r="J158"/>
  <c r="K158"/>
  <c r="H158"/>
  <c r="I156"/>
  <c r="J156"/>
  <c r="H156"/>
  <c r="I154"/>
  <c r="J154"/>
  <c r="H154"/>
  <c r="H153"/>
  <c r="I151"/>
  <c r="J151"/>
  <c r="K151"/>
  <c r="H151"/>
  <c r="I146"/>
  <c r="J146"/>
  <c r="K146"/>
  <c r="H146"/>
  <c r="I144"/>
  <c r="J144"/>
  <c r="K144"/>
  <c r="H144"/>
  <c r="I142"/>
  <c r="J142"/>
  <c r="K142"/>
  <c r="H142"/>
  <c r="I140"/>
  <c r="J140"/>
  <c r="K140"/>
  <c r="H140"/>
  <c r="I138"/>
  <c r="J138"/>
  <c r="K138"/>
  <c r="H138"/>
  <c r="I136"/>
  <c r="J136"/>
  <c r="K136"/>
  <c r="H136"/>
  <c r="I134"/>
  <c r="J134"/>
  <c r="K134"/>
  <c r="H134"/>
  <c r="I132"/>
  <c r="K132"/>
  <c r="H132"/>
  <c r="I128"/>
  <c r="K128"/>
  <c r="H128"/>
  <c r="I126"/>
  <c r="J126"/>
  <c r="H126"/>
  <c r="I124"/>
  <c r="J124"/>
  <c r="K124"/>
  <c r="H124"/>
  <c r="H120"/>
  <c r="I118"/>
  <c r="J118"/>
  <c r="K118"/>
  <c r="H118"/>
  <c r="J116"/>
  <c r="K116"/>
  <c r="H116"/>
  <c r="I114"/>
  <c r="J114"/>
  <c r="K114"/>
  <c r="H114"/>
  <c r="I112"/>
  <c r="J112"/>
  <c r="K112"/>
  <c r="H112"/>
  <c r="H109"/>
  <c r="K106"/>
  <c r="J106"/>
  <c r="I106"/>
  <c r="H106"/>
  <c r="I104"/>
  <c r="J104"/>
  <c r="K104"/>
  <c r="H104"/>
  <c r="I102"/>
  <c r="J102"/>
  <c r="H102"/>
  <c r="I100"/>
  <c r="J100"/>
  <c r="K100"/>
  <c r="H100"/>
  <c r="H20"/>
  <c r="H19" s="1"/>
  <c r="K173"/>
  <c r="K160"/>
  <c r="J160"/>
  <c r="K157"/>
  <c r="K156" s="1"/>
  <c r="J150"/>
  <c r="K120"/>
  <c r="J120"/>
  <c r="K109"/>
  <c r="J109"/>
  <c r="K103"/>
  <c r="K102" s="1"/>
  <c r="M26"/>
  <c r="L26"/>
  <c r="K26"/>
  <c r="M25"/>
  <c r="L25"/>
  <c r="K25"/>
  <c r="M24"/>
  <c r="L24"/>
  <c r="K24"/>
  <c r="M23"/>
  <c r="L23"/>
  <c r="K23"/>
  <c r="M22"/>
  <c r="L22"/>
  <c r="K22"/>
  <c r="J22"/>
  <c r="J20" s="1"/>
  <c r="J19" s="1"/>
  <c r="I20"/>
  <c r="I19" s="1"/>
  <c r="K153" l="1"/>
  <c r="K99"/>
  <c r="M98"/>
  <c r="M90" s="1"/>
  <c r="H98"/>
  <c r="H90" s="1"/>
  <c r="I90"/>
  <c r="L21"/>
  <c r="K21"/>
  <c r="K20" s="1"/>
  <c r="K19" s="1"/>
  <c r="M21"/>
  <c r="M20" s="1"/>
  <c r="M19" s="1"/>
  <c r="L20"/>
  <c r="L19" s="1"/>
  <c r="J98"/>
  <c r="J90" s="1"/>
  <c r="K98" l="1"/>
  <c r="K90" s="1"/>
  <c r="L98"/>
  <c r="L90" s="1"/>
</calcChain>
</file>

<file path=xl/sharedStrings.xml><?xml version="1.0" encoding="utf-8"?>
<sst xmlns="http://schemas.openxmlformats.org/spreadsheetml/2006/main" count="337" uniqueCount="183">
  <si>
    <t>Aprobat:</t>
  </si>
  <si>
    <t>Formular aprobat 
prin Ordinul Ministrului  Finanțelor  nr.209   din 24.12.2015</t>
  </si>
  <si>
    <t xml:space="preserve"> Preşedintele raionului  Anenii Noi                                      I. VICOL         </t>
  </si>
  <si>
    <r>
      <rPr>
        <sz val="9"/>
        <color theme="1"/>
        <rFont val="Times New Roman"/>
        <family val="1"/>
        <charset val="204"/>
      </rPr>
      <t xml:space="preserve">(Executor principal/secundar de buget) </t>
    </r>
    <r>
      <rPr>
        <b/>
        <sz val="9"/>
        <color theme="1"/>
        <rFont val="Times New Roman"/>
        <family val="1"/>
        <charset val="204"/>
      </rPr>
      <t xml:space="preserve">   </t>
    </r>
  </si>
  <si>
    <t>(Numele,Prenumele)</t>
  </si>
  <si>
    <t xml:space="preserve"> </t>
  </si>
  <si>
    <t xml:space="preserve">        </t>
  </si>
  <si>
    <t xml:space="preserve">                                                            
</t>
  </si>
  <si>
    <t>Cod</t>
  </si>
  <si>
    <t xml:space="preserve">Sursa </t>
  </si>
  <si>
    <t>Bugetul Local de nivelul II</t>
  </si>
  <si>
    <t>S22</t>
  </si>
  <si>
    <t xml:space="preserve">Autoritatea bugetară </t>
  </si>
  <si>
    <t>Instituţia</t>
  </si>
  <si>
    <t xml:space="preserve"> IP Liceul Teoretic "Olimp"</t>
  </si>
  <si>
    <t>01439</t>
  </si>
  <si>
    <t>Denumirea</t>
  </si>
  <si>
    <t>F1</t>
  </si>
  <si>
    <t>Executat</t>
  </si>
  <si>
    <t>Aprobat</t>
  </si>
  <si>
    <t>Proiect</t>
  </si>
  <si>
    <t>Estimat</t>
  </si>
  <si>
    <t xml:space="preserve">A.1. CHELTUIELI, total </t>
  </si>
  <si>
    <t>Invatamint</t>
  </si>
  <si>
    <t>Cheltuieli de personal</t>
  </si>
  <si>
    <t>Bunuri si servicii</t>
  </si>
  <si>
    <t>Prestatii sociale</t>
  </si>
  <si>
    <t>Alte cheltuieli</t>
  </si>
  <si>
    <t>Mijloace fixe</t>
  </si>
  <si>
    <t>Stocuri de materiale circulante</t>
  </si>
  <si>
    <t>S3</t>
  </si>
  <si>
    <t>S5</t>
  </si>
  <si>
    <t>A.2. RESURSE, total (A2=A2.1+A2.2+A2.3)</t>
  </si>
  <si>
    <t>A.2.1. Resurse colectate interne,  total</t>
  </si>
  <si>
    <t>09</t>
  </si>
  <si>
    <t>Alte venituri</t>
  </si>
  <si>
    <t>A.2.2. Resurse colectate externe,  total</t>
  </si>
  <si>
    <t>A.2.3. Resurse generale, total A.2.3=A.1-(A.2.1+A.2.2)</t>
  </si>
  <si>
    <t>Cheltuieli (r/c),             resurse  (S3)</t>
  </si>
  <si>
    <t>Stabilit</t>
  </si>
  <si>
    <t>Deviere +/-</t>
  </si>
  <si>
    <t>Propus</t>
  </si>
  <si>
    <t>TOTAL CHELTUIELI</t>
  </si>
  <si>
    <t>r</t>
  </si>
  <si>
    <t> Investiţii capitale</t>
  </si>
  <si>
    <t>c</t>
  </si>
  <si>
    <t>TOTAL VENITURI</t>
  </si>
  <si>
    <t> Resurse generale</t>
  </si>
  <si>
    <t>Sursa (S3S4)</t>
  </si>
  <si>
    <t>Originea sursei (S5)</t>
  </si>
  <si>
    <t>Donator (S6)</t>
  </si>
  <si>
    <t>F3</t>
  </si>
  <si>
    <t>P3 (7xx)</t>
  </si>
  <si>
    <t>TOTAL</t>
  </si>
  <si>
    <t>Resurse atrase ale intitutiuei</t>
  </si>
  <si>
    <t>Invatamint nedefinit după nivel</t>
  </si>
  <si>
    <t>0950</t>
  </si>
  <si>
    <t>Comercializarea mărfurilor şi serviciilor de către instituţiile bugetare</t>
  </si>
  <si>
    <t>Incasari de la prestarea serviciilor cu plata</t>
  </si>
  <si>
    <t>D. Estimarea cheltuielilor și a indicatorilor de performanță</t>
  </si>
  <si>
    <t>Subgrupa</t>
  </si>
  <si>
    <t>Invatamint liceal</t>
  </si>
  <si>
    <t>0922</t>
  </si>
  <si>
    <t>Program</t>
  </si>
  <si>
    <t>Invatamint public si serviciile de educație</t>
  </si>
  <si>
    <t>Subprogram</t>
  </si>
  <si>
    <t>Scop </t>
  </si>
  <si>
    <t>Asigurarea accesului la o educație de calitate, dezvoltarea competențelor de comunicare fundamentale în formarea unei personalități integre și flexibile, orientarea către studii superioare.</t>
  </si>
  <si>
    <t xml:space="preserve">1. Asigurarea accesului elevilor la o educație de calitate, inclusiv pentru persoanele cu cerințe educaționale speciale.                    </t>
  </si>
  <si>
    <t>2. Implementarea avansată a tehnologiilor informaționale în procesul de instruire a elevilor</t>
  </si>
  <si>
    <t>Descriere succintă</t>
  </si>
  <si>
    <t>Subprogramul include activitățile de asigurare a procesului de instruire, monitorizarea procesului de învățămînt, dezvoltarea serviciilor de educație incluzivă.</t>
  </si>
  <si>
    <t>DII. Indicatorii de performanţă</t>
  </si>
  <si>
    <t>Categoria</t>
  </si>
  <si>
    <t xml:space="preserve">Cod </t>
  </si>
  <si>
    <t xml:space="preserve">Denumirea </t>
  </si>
  <si>
    <t>Unitatea de măsură</t>
  </si>
  <si>
    <t>De rezultat</t>
  </si>
  <si>
    <t>R2</t>
  </si>
  <si>
    <t>Rata promovabilității elevilor</t>
  </si>
  <si>
    <t>%</t>
  </si>
  <si>
    <t>De produs</t>
  </si>
  <si>
    <t>O1</t>
  </si>
  <si>
    <t>Numărul mediu de elevi înrolați</t>
  </si>
  <si>
    <t>unități</t>
  </si>
  <si>
    <t>De eficienţă</t>
  </si>
  <si>
    <t>E1</t>
  </si>
  <si>
    <t>Cheltuieli mediu pentru instruirea unui elev</t>
  </si>
  <si>
    <t>mii/lei</t>
  </si>
  <si>
    <t xml:space="preserve">P3 </t>
  </si>
  <si>
    <t>Eco</t>
  </si>
  <si>
    <t>(k4) (k6)</t>
  </si>
  <si>
    <t xml:space="preserve">CHELTUIELI, Total </t>
  </si>
  <si>
    <t>00203</t>
  </si>
  <si>
    <t>Remunerarea muncii angajaţilor conform statelor</t>
  </si>
  <si>
    <t>Remunerarea muncii angajatilor conform statelor</t>
  </si>
  <si>
    <t>Contributii de asigurari sociale de stat obligatorii</t>
  </si>
  <si>
    <t>Prime de asigurare obligatorie de asistenta medicală</t>
  </si>
  <si>
    <t>Servicii energetice şi comunale</t>
  </si>
  <si>
    <t>Energie electrica</t>
  </si>
  <si>
    <t>Gaze</t>
  </si>
  <si>
    <t>Servicii informaţionale şi de telecomunicaţii</t>
  </si>
  <si>
    <t>Servicii informationale</t>
  </si>
  <si>
    <t>Servicii de telecomunicatii</t>
  </si>
  <si>
    <t>Servicii de transport</t>
  </si>
  <si>
    <t>Reparaţii curente</t>
  </si>
  <si>
    <t>Servicii de reparatii curente</t>
  </si>
  <si>
    <t>Formare profesională</t>
  </si>
  <si>
    <t>Formare profesionala</t>
  </si>
  <si>
    <t>Deplasări de serviciu</t>
  </si>
  <si>
    <t>Deplasari de serviciu in interiorul tarii</t>
  </si>
  <si>
    <t>Alte servicii</t>
  </si>
  <si>
    <t>Servicii bancare</t>
  </si>
  <si>
    <t>Servicii postale si distribuire a drepturilor  sociale</t>
  </si>
  <si>
    <t>Servicii neatribuite altor aliniate</t>
  </si>
  <si>
    <t>Indemnizaţii pentru incapacitatea temporară de muncă achitate din mijloacele financiare ale angajatorului</t>
  </si>
  <si>
    <t>Indemn pentru incapacitatea temporară de munca</t>
  </si>
  <si>
    <t>Alte cheltuieli curente</t>
  </si>
  <si>
    <t>Majorarea valorii clădirilor</t>
  </si>
  <si>
    <t>Reparații capitale ale cladirilor</t>
  </si>
  <si>
    <t>Majorarea valorii maşinilor şi utilajelor</t>
  </si>
  <si>
    <t>Procurarea masinilor si utilajelor</t>
  </si>
  <si>
    <t>Majorarea valorii uneltelor şi sculelor, inventarului de producere şi gospodăresc</t>
  </si>
  <si>
    <t>Procurarea uneltelor si sculelor, inventarului de producere si gospodaresc</t>
  </si>
  <si>
    <t>Majorarea valorii altor mijloace fixe</t>
  </si>
  <si>
    <t>Procurarea altor mijloace fixe</t>
  </si>
  <si>
    <t>Majorarea valorii medicamentelor şi materialelor sanitare</t>
  </si>
  <si>
    <t>Procurarea medicamentelor și materialelor sanitare</t>
  </si>
  <si>
    <t>Majorarea valorii materialelor pentru scopuri didactice, ştiinţifice şi alte scopuri</t>
  </si>
  <si>
    <t>Procurarea materialelor pentru scopuri didactice, stiințifice și alte scopuri</t>
  </si>
  <si>
    <t>Majorarea valorii materialelor de uz gospodăresc şi rechizitelor de birou</t>
  </si>
  <si>
    <t>Procurarea materialelor de uz gospodaresc si rechizitelor de birou</t>
  </si>
  <si>
    <t>Majorarea valorii materialelor de construcţie</t>
  </si>
  <si>
    <t>Procurarea materialelor de constructie</t>
  </si>
  <si>
    <t>Majorarea valorii accesoriilor de pat, îmbrăcămintei, încălţămintei</t>
  </si>
  <si>
    <t>Procurarea accesorilor de pat, imbracamint, incaltamintei</t>
  </si>
  <si>
    <t>Transportarea elevilor</t>
  </si>
  <si>
    <t>00389</t>
  </si>
  <si>
    <t>Asigurarea alimentarii copiilor/elevilor din instituțiile de învățămînt</t>
  </si>
  <si>
    <t>00448</t>
  </si>
  <si>
    <t>Indemnizație pentru incapacitatea temporara de munca</t>
  </si>
  <si>
    <t>Majorarea valorii produselor alimentare</t>
  </si>
  <si>
    <t>Procurarea produselor alimentare</t>
  </si>
  <si>
    <t>Procurarea accesorilor de pat, imbracamint, incalt</t>
  </si>
  <si>
    <t>Majorarea valorii altor materiale</t>
  </si>
  <si>
    <t>Procurarea altor materiale</t>
  </si>
  <si>
    <t>Compensații bănesști pentru personalul didactic</t>
  </si>
  <si>
    <t>Compensaţii</t>
  </si>
  <si>
    <t>Compensații</t>
  </si>
  <si>
    <t>E. Estimarea investiţiilor capitale pe proiecte, mii lei</t>
  </si>
  <si>
    <t>Costul total al proiectului</t>
  </si>
  <si>
    <t>Anul de lansare a proiectului</t>
  </si>
  <si>
    <t>Soldul costului de deviz la 1.01.a 2020</t>
  </si>
  <si>
    <t>Soldul costului de deviz la 1.01.a 2021</t>
  </si>
  <si>
    <t>P1P2</t>
  </si>
  <si>
    <t>P3</t>
  </si>
  <si>
    <t>Executare scontată</t>
  </si>
  <si>
    <t>10(8-9)</t>
  </si>
  <si>
    <t xml:space="preserve">Conducător             </t>
  </si>
  <si>
    <t>(Numele, prenumele)</t>
  </si>
  <si>
    <t>(Semnatura)</t>
  </si>
  <si>
    <t xml:space="preserve">Şeful subdiviziunii responsabile de planificarea bugetului </t>
  </si>
  <si>
    <t xml:space="preserve">Şeful subdiviziunii responsabile de politici </t>
  </si>
  <si>
    <t xml:space="preserve">Data prezentării      </t>
  </si>
  <si>
    <t xml:space="preserve">L.Ş.                    "___"  _______  2021         </t>
  </si>
  <si>
    <t>Propunerea de buget a autorității/instituției bugetare pentru anul 2022                     și estimările pentru anii 2023-2024</t>
  </si>
  <si>
    <r>
      <t xml:space="preserve">A. Sinteza propunerii de buget </t>
    </r>
    <r>
      <rPr>
        <i/>
        <sz val="12"/>
        <color theme="1"/>
        <rFont val="Times New Roman"/>
        <family val="1"/>
        <charset val="204"/>
      </rPr>
      <t>(se completează automat în SIMF), mii lei</t>
    </r>
  </si>
  <si>
    <r>
      <t xml:space="preserve">Eco </t>
    </r>
    <r>
      <rPr>
        <sz val="11"/>
        <color rgb="FFFF0000"/>
        <rFont val="Times New Roman"/>
        <family val="1"/>
        <charset val="204"/>
      </rPr>
      <t>(k2)</t>
    </r>
  </si>
  <si>
    <r>
      <t xml:space="preserve">B. Sinteza limitelor de cheltuieli </t>
    </r>
    <r>
      <rPr>
        <i/>
        <sz val="12"/>
        <color theme="1"/>
        <rFont val="Times New Roman"/>
        <family val="1"/>
        <charset val="204"/>
      </rPr>
      <t>(se completează automat în SIMF), mii lei</t>
    </r>
  </si>
  <si>
    <r>
      <t> </t>
    </r>
    <r>
      <rPr>
        <i/>
        <sz val="11"/>
        <color theme="1"/>
        <rFont val="Times New Roman"/>
        <family val="1"/>
        <charset val="204"/>
      </rPr>
      <t>Cheltuieli recurente</t>
    </r>
  </si>
  <si>
    <r>
      <t> </t>
    </r>
    <r>
      <rPr>
        <i/>
        <sz val="11"/>
        <color theme="1"/>
        <rFont val="Times New Roman"/>
        <family val="1"/>
        <charset val="204"/>
      </rPr>
      <t>Resurse colectate</t>
    </r>
  </si>
  <si>
    <r>
      <t>C. Estimarea resurselor colectate de autorităţile/instituţiile bugetare</t>
    </r>
    <r>
      <rPr>
        <sz val="8"/>
        <color theme="1"/>
        <rFont val="Times New Roman"/>
        <family val="1"/>
        <charset val="204"/>
      </rPr>
      <t>,</t>
    </r>
    <r>
      <rPr>
        <i/>
        <sz val="8"/>
        <color theme="1"/>
        <rFont val="Times New Roman"/>
        <family val="1"/>
        <charset val="204"/>
      </rPr>
      <t xml:space="preserve"> mii lei</t>
    </r>
  </si>
  <si>
    <r>
      <t xml:space="preserve">Eco </t>
    </r>
    <r>
      <rPr>
        <sz val="11"/>
        <color rgb="FFFF0000"/>
        <rFont val="Times New Roman"/>
        <family val="1"/>
        <charset val="204"/>
      </rPr>
      <t>(k4) (k6)</t>
    </r>
  </si>
  <si>
    <r>
      <t xml:space="preserve">DI. Informaţie generală </t>
    </r>
    <r>
      <rPr>
        <i/>
        <sz val="12"/>
        <color theme="1"/>
        <rFont val="Times New Roman"/>
        <family val="1"/>
        <charset val="204"/>
      </rPr>
      <t>(se completează de către autoritatea superioară înainte de a remite formularul pentru completare instituţiilor din subordine)</t>
    </r>
  </si>
  <si>
    <r>
      <t>Obiective  (</t>
    </r>
    <r>
      <rPr>
        <i/>
        <sz val="12"/>
        <color theme="1"/>
        <rFont val="Times New Roman"/>
        <family val="1"/>
        <charset val="204"/>
      </rPr>
      <t>pe termen mediu,   cu accent  pe anul pentru care se aprobă programul)</t>
    </r>
  </si>
  <si>
    <r>
      <t>DIII. Cheltuieli</t>
    </r>
    <r>
      <rPr>
        <i/>
        <sz val="12"/>
        <color theme="1"/>
        <rFont val="Times New Roman"/>
        <family val="1"/>
        <charset val="204"/>
      </rPr>
      <t>, mii lei</t>
    </r>
  </si>
  <si>
    <r>
      <t xml:space="preserve">Eco </t>
    </r>
    <r>
      <rPr>
        <sz val="8"/>
        <color rgb="FFFF0000"/>
        <rFont val="Times New Roman"/>
        <family val="1"/>
        <charset val="204"/>
      </rPr>
      <t>(k4) (k6)</t>
    </r>
  </si>
  <si>
    <r>
      <t>Abrevieri</t>
    </r>
    <r>
      <rPr>
        <sz val="8"/>
        <color theme="1"/>
        <rFont val="Times New Roman"/>
        <family val="1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</si>
  <si>
    <t>GAPEI Oxana</t>
  </si>
  <si>
    <t>CANDÎBA Ana</t>
  </si>
  <si>
    <t xml:space="preserve">Direcția Generală Educație Cultură și Turism Anenii Noi </t>
  </si>
  <si>
    <t>Reparații capitale ale constructiilor speciale</t>
  </si>
  <si>
    <t>Majorarea valorii construcțiilor speciale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</si>
</sst>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u/>
      <sz val="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B3BECD"/>
        <bgColor indexed="64"/>
      </patternFill>
    </fill>
    <fill>
      <patternFill patternType="solid">
        <fgColor rgb="FFEEF2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rgb="FF002850"/>
      </top>
      <bottom style="medium">
        <color rgb="FF002850"/>
      </bottom>
      <diagonal/>
    </border>
    <border>
      <left/>
      <right style="medium">
        <color rgb="FF002850"/>
      </right>
      <top style="medium">
        <color rgb="FF002850"/>
      </top>
      <bottom style="medium">
        <color rgb="FF0028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850"/>
      </right>
      <top/>
      <bottom style="medium">
        <color rgb="FF0028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rgb="FF002850"/>
      </right>
      <top/>
      <bottom style="medium">
        <color rgb="FF002850"/>
      </bottom>
      <diagonal/>
    </border>
    <border>
      <left style="medium">
        <color rgb="FF002850"/>
      </left>
      <right/>
      <top/>
      <bottom/>
      <diagonal/>
    </border>
    <border>
      <left style="medium">
        <color rgb="FF002850"/>
      </left>
      <right/>
      <top style="medium">
        <color rgb="FF002850"/>
      </top>
      <bottom style="medium">
        <color rgb="FF002850"/>
      </bottom>
      <diagonal/>
    </border>
    <border>
      <left style="medium">
        <color indexed="64"/>
      </left>
      <right style="medium">
        <color indexed="64"/>
      </right>
      <top style="medium">
        <color rgb="FF002850"/>
      </top>
      <bottom/>
      <diagonal/>
    </border>
    <border>
      <left style="medium">
        <color indexed="64"/>
      </left>
      <right/>
      <top style="medium">
        <color rgb="FF002850"/>
      </top>
      <bottom style="medium">
        <color rgb="FF002850"/>
      </bottom>
      <diagonal/>
    </border>
    <border>
      <left/>
      <right style="medium">
        <color indexed="64"/>
      </right>
      <top style="medium">
        <color rgb="FF002850"/>
      </top>
      <bottom style="medium">
        <color rgb="FF00285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2850"/>
      </left>
      <right style="medium">
        <color indexed="64"/>
      </right>
      <top style="medium">
        <color rgb="FF002850"/>
      </top>
      <bottom/>
      <diagonal/>
    </border>
    <border>
      <left style="medium">
        <color indexed="64"/>
      </left>
      <right style="medium">
        <color rgb="FF002850"/>
      </right>
      <top style="medium">
        <color rgb="FF002850"/>
      </top>
      <bottom/>
      <diagonal/>
    </border>
    <border>
      <left style="medium">
        <color rgb="FF002850"/>
      </left>
      <right style="medium">
        <color indexed="64"/>
      </right>
      <top/>
      <bottom style="medium">
        <color rgb="FF002850"/>
      </bottom>
      <diagonal/>
    </border>
    <border>
      <left style="medium">
        <color indexed="64"/>
      </left>
      <right style="medium">
        <color rgb="FF002850"/>
      </right>
      <top/>
      <bottom style="medium">
        <color rgb="FF002850"/>
      </bottom>
      <diagonal/>
    </border>
    <border>
      <left/>
      <right/>
      <top/>
      <bottom style="medium">
        <color rgb="FF002850"/>
      </bottom>
      <diagonal/>
    </border>
    <border>
      <left style="medium">
        <color rgb="FF002850"/>
      </left>
      <right style="medium">
        <color rgb="FF00285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2850"/>
      </bottom>
      <diagonal/>
    </border>
    <border>
      <left/>
      <right style="medium">
        <color rgb="FF002850"/>
      </right>
      <top style="medium">
        <color indexed="64"/>
      </top>
      <bottom style="medium">
        <color rgb="FF002850"/>
      </bottom>
      <diagonal/>
    </border>
    <border>
      <left/>
      <right style="medium">
        <color rgb="FF002850"/>
      </right>
      <top/>
      <bottom/>
      <diagonal/>
    </border>
    <border>
      <left style="medium">
        <color indexed="64"/>
      </left>
      <right style="medium">
        <color rgb="FF00285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285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2850"/>
      </right>
      <top/>
      <bottom/>
      <diagonal/>
    </border>
    <border>
      <left style="medium">
        <color indexed="64"/>
      </left>
      <right/>
      <top style="medium">
        <color rgb="FF002850"/>
      </top>
      <bottom/>
      <diagonal/>
    </border>
    <border>
      <left style="medium">
        <color indexed="64"/>
      </left>
      <right style="medium">
        <color rgb="FF002850"/>
      </right>
      <top style="medium">
        <color indexed="64"/>
      </top>
      <bottom style="medium">
        <color indexed="64"/>
      </bottom>
      <diagonal/>
    </border>
    <border>
      <left/>
      <right style="medium">
        <color rgb="FF002850"/>
      </right>
      <top style="medium">
        <color indexed="64"/>
      </top>
      <bottom style="medium">
        <color indexed="64"/>
      </bottom>
      <diagonal/>
    </border>
    <border>
      <left style="medium">
        <color rgb="FF002850"/>
      </left>
      <right style="medium">
        <color rgb="FF002850"/>
      </right>
      <top style="medium">
        <color rgb="FF002850"/>
      </top>
      <bottom style="thin">
        <color indexed="64"/>
      </bottom>
      <diagonal/>
    </border>
    <border>
      <left style="thin">
        <color indexed="64"/>
      </left>
      <right style="medium">
        <color rgb="FF00285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9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0" fillId="0" borderId="0" xfId="0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3" fillId="3" borderId="1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164" fontId="10" fillId="3" borderId="10" xfId="0" applyNumberFormat="1" applyFont="1" applyFill="1" applyBorder="1" applyAlignment="1">
      <alignment horizontal="center" vertical="center" wrapText="1"/>
    </xf>
    <xf numFmtId="164" fontId="10" fillId="7" borderId="10" xfId="0" applyNumberFormat="1" applyFont="1" applyFill="1" applyBorder="1" applyAlignment="1">
      <alignment horizontal="center" vertical="center" wrapText="1"/>
    </xf>
    <xf numFmtId="164" fontId="10" fillId="7" borderId="10" xfId="0" applyNumberFormat="1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3" fillId="3" borderId="10" xfId="0" applyFont="1" applyFill="1" applyBorder="1" applyAlignment="1">
      <alignment wrapText="1"/>
    </xf>
    <xf numFmtId="0" fontId="13" fillId="3" borderId="10" xfId="0" applyFont="1" applyFill="1" applyBorder="1" applyAlignment="1">
      <alignment vertical="top" wrapText="1"/>
    </xf>
    <xf numFmtId="0" fontId="13" fillId="3" borderId="10" xfId="0" applyFont="1" applyFill="1" applyBorder="1"/>
    <xf numFmtId="0" fontId="5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164" fontId="10" fillId="4" borderId="10" xfId="0" applyNumberFormat="1" applyFont="1" applyFill="1" applyBorder="1" applyAlignment="1">
      <alignment horizontal="center" vertical="center" wrapText="1"/>
    </xf>
    <xf numFmtId="164" fontId="10" fillId="4" borderId="10" xfId="0" applyNumberFormat="1" applyFont="1" applyFill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vertical="top" wrapText="1"/>
    </xf>
    <xf numFmtId="0" fontId="13" fillId="0" borderId="10" xfId="0" applyFont="1" applyBorder="1" applyAlignment="1">
      <alignment wrapText="1"/>
    </xf>
    <xf numFmtId="0" fontId="13" fillId="0" borderId="10" xfId="0" applyFont="1" applyBorder="1"/>
    <xf numFmtId="0" fontId="10" fillId="0" borderId="17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2" fillId="0" borderId="10" xfId="0" applyFont="1" applyBorder="1" applyAlignment="1">
      <alignment horizontal="center" vertical="center" textRotation="90" wrapText="1"/>
    </xf>
    <xf numFmtId="0" fontId="9" fillId="3" borderId="1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3" fillId="2" borderId="18" xfId="0" applyFont="1" applyFill="1" applyBorder="1" applyAlignment="1">
      <alignment vertical="top"/>
    </xf>
    <xf numFmtId="0" fontId="13" fillId="2" borderId="5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3" borderId="16" xfId="0" applyFont="1" applyFill="1" applyBorder="1" applyAlignment="1">
      <alignment vertical="top" wrapText="1"/>
    </xf>
    <xf numFmtId="0" fontId="13" fillId="3" borderId="10" xfId="0" applyFont="1" applyFill="1" applyBorder="1" applyAlignment="1">
      <alignment horizontal="center"/>
    </xf>
    <xf numFmtId="164" fontId="13" fillId="0" borderId="10" xfId="0" applyNumberFormat="1" applyFont="1" applyBorder="1" applyAlignment="1">
      <alignment horizontal="center" vertical="top" wrapText="1"/>
    </xf>
    <xf numFmtId="164" fontId="13" fillId="3" borderId="10" xfId="0" applyNumberFormat="1" applyFont="1" applyFill="1" applyBorder="1" applyAlignment="1">
      <alignment horizontal="center" wrapText="1"/>
    </xf>
    <xf numFmtId="0" fontId="13" fillId="0" borderId="16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10" fillId="6" borderId="0" xfId="0" applyFont="1" applyFill="1" applyBorder="1" applyAlignment="1">
      <alignment vertical="top"/>
    </xf>
    <xf numFmtId="0" fontId="8" fillId="0" borderId="0" xfId="0" applyFont="1" applyBorder="1" applyAlignment="1">
      <alignment vertical="top" wrapText="1"/>
    </xf>
    <xf numFmtId="49" fontId="10" fillId="0" borderId="35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42" xfId="0" applyFont="1" applyBorder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0" fillId="5" borderId="11" xfId="0" applyFont="1" applyFill="1" applyBorder="1" applyAlignment="1">
      <alignment vertical="top"/>
    </xf>
    <xf numFmtId="0" fontId="10" fillId="5" borderId="12" xfId="0" applyFont="1" applyFill="1" applyBorder="1" applyAlignment="1">
      <alignment vertical="top"/>
    </xf>
    <xf numFmtId="0" fontId="10" fillId="5" borderId="13" xfId="0" applyFont="1" applyFill="1" applyBorder="1" applyAlignment="1">
      <alignment vertical="top"/>
    </xf>
    <xf numFmtId="0" fontId="8" fillId="0" borderId="10" xfId="0" applyFont="1" applyBorder="1" applyAlignment="1">
      <alignment horizontal="center" wrapText="1"/>
    </xf>
    <xf numFmtId="0" fontId="8" fillId="0" borderId="3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 wrapText="1"/>
    </xf>
    <xf numFmtId="49" fontId="9" fillId="0" borderId="35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164" fontId="5" fillId="7" borderId="10" xfId="0" applyNumberFormat="1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top" wrapText="1"/>
    </xf>
    <xf numFmtId="164" fontId="5" fillId="0" borderId="35" xfId="0" applyNumberFormat="1" applyFont="1" applyBorder="1" applyAlignment="1">
      <alignment horizontal="center" vertical="center" wrapText="1"/>
    </xf>
    <xf numFmtId="49" fontId="2" fillId="0" borderId="37" xfId="0" applyNumberFormat="1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 wrapText="1"/>
    </xf>
    <xf numFmtId="0" fontId="9" fillId="0" borderId="2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49" fontId="9" fillId="0" borderId="23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center" wrapText="1"/>
    </xf>
    <xf numFmtId="0" fontId="13" fillId="5" borderId="11" xfId="0" applyFont="1" applyFill="1" applyBorder="1" applyAlignment="1">
      <alignment vertical="top"/>
    </xf>
    <xf numFmtId="0" fontId="13" fillId="5" borderId="12" xfId="0" applyFont="1" applyFill="1" applyBorder="1" applyAlignment="1">
      <alignment vertical="top"/>
    </xf>
    <xf numFmtId="0" fontId="13" fillId="5" borderId="13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8" fillId="0" borderId="9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vertical="top" textRotation="90" wrapText="1"/>
    </xf>
    <xf numFmtId="0" fontId="8" fillId="0" borderId="9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2" borderId="0" xfId="0" applyFont="1" applyFill="1" applyBorder="1" applyAlignment="1">
      <alignment horizontal="left" vertical="top"/>
    </xf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10" fillId="2" borderId="17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left" vertical="top"/>
    </xf>
    <xf numFmtId="0" fontId="10" fillId="5" borderId="0" xfId="0" applyFont="1" applyFill="1" applyBorder="1" applyAlignment="1">
      <alignment horizontal="left" vertical="top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wrapText="1"/>
    </xf>
    <xf numFmtId="0" fontId="8" fillId="0" borderId="38" xfId="0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6"/>
  <sheetViews>
    <sheetView tabSelected="1" topLeftCell="A3" workbookViewId="0">
      <selection activeCell="R84" sqref="R84"/>
    </sheetView>
  </sheetViews>
  <sheetFormatPr defaultRowHeight="15"/>
  <cols>
    <col min="1" max="1" width="11.7109375" customWidth="1"/>
    <col min="8" max="8" width="11.140625" bestFit="1" customWidth="1"/>
    <col min="9" max="9" width="9.42578125" bestFit="1" customWidth="1"/>
    <col min="10" max="13" width="10.85546875" bestFit="1" customWidth="1"/>
  </cols>
  <sheetData>
    <row r="1" spans="1:14" ht="15" customHeight="1">
      <c r="A1" s="1" t="s">
        <v>0</v>
      </c>
      <c r="B1" s="5"/>
      <c r="C1" s="5"/>
      <c r="D1" s="5"/>
      <c r="E1" s="5"/>
      <c r="F1" s="5"/>
      <c r="G1" s="5"/>
      <c r="H1" s="3"/>
      <c r="I1" s="3"/>
      <c r="J1" s="135"/>
      <c r="K1" s="139" t="s">
        <v>1</v>
      </c>
      <c r="L1" s="139"/>
      <c r="M1" s="139"/>
      <c r="N1" s="5"/>
    </row>
    <row r="2" spans="1:14" ht="15.75" customHeight="1">
      <c r="A2" s="140"/>
      <c r="B2" s="140"/>
      <c r="C2" s="2"/>
      <c r="D2" s="5"/>
      <c r="E2" s="2"/>
      <c r="F2" s="2"/>
      <c r="G2" s="2"/>
      <c r="H2" s="3"/>
      <c r="I2" s="3"/>
      <c r="J2" s="135"/>
      <c r="K2" s="139"/>
      <c r="L2" s="139"/>
      <c r="M2" s="139"/>
      <c r="N2" s="5"/>
    </row>
    <row r="3" spans="1:14" ht="15.75" customHeight="1">
      <c r="A3" s="2" t="s">
        <v>2</v>
      </c>
      <c r="B3" s="2"/>
      <c r="C3" s="2"/>
      <c r="D3" s="5"/>
      <c r="E3" s="2"/>
      <c r="F3" s="2"/>
      <c r="G3" s="2"/>
      <c r="H3" s="3"/>
      <c r="I3" s="3"/>
      <c r="J3" s="135"/>
      <c r="K3" s="139"/>
      <c r="L3" s="139"/>
      <c r="M3" s="139"/>
      <c r="N3" s="5"/>
    </row>
    <row r="4" spans="1:14" ht="15.75" customHeight="1">
      <c r="A4" s="140" t="s">
        <v>3</v>
      </c>
      <c r="B4" s="140"/>
      <c r="C4" s="140"/>
      <c r="D4" s="140"/>
      <c r="E4" s="141" t="s">
        <v>4</v>
      </c>
      <c r="F4" s="141"/>
      <c r="G4" s="141"/>
      <c r="H4" s="3"/>
      <c r="I4" s="3"/>
      <c r="J4" s="135"/>
      <c r="K4" s="139"/>
      <c r="L4" s="139"/>
      <c r="M4" s="139"/>
      <c r="N4" s="5"/>
    </row>
    <row r="5" spans="1:14" ht="15.75">
      <c r="A5" s="142" t="s">
        <v>164</v>
      </c>
      <c r="B5" s="142"/>
      <c r="C5" s="142"/>
      <c r="D5" s="143"/>
      <c r="E5" s="143"/>
      <c r="F5" s="143"/>
      <c r="G5" s="143"/>
      <c r="H5" s="143"/>
      <c r="I5" s="143"/>
      <c r="J5" s="144"/>
      <c r="K5" s="144"/>
      <c r="L5" s="5"/>
      <c r="M5" s="5"/>
      <c r="N5" s="5"/>
    </row>
    <row r="6" spans="1:14" ht="15.75">
      <c r="A6" s="153" t="s">
        <v>5</v>
      </c>
      <c r="B6" s="153"/>
      <c r="C6" s="4" t="s">
        <v>6</v>
      </c>
      <c r="D6" s="154"/>
      <c r="E6" s="154"/>
      <c r="F6" s="154"/>
      <c r="G6" s="154"/>
      <c r="H6" s="154"/>
      <c r="I6" s="154"/>
      <c r="J6" s="144"/>
      <c r="K6" s="144"/>
      <c r="L6" s="5"/>
      <c r="M6" s="5"/>
      <c r="N6" s="5"/>
    </row>
    <row r="7" spans="1:14" ht="60.75">
      <c r="A7" s="6" t="s">
        <v>7</v>
      </c>
      <c r="B7" s="155" t="s">
        <v>165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5"/>
      <c r="N7" s="5"/>
    </row>
    <row r="8" spans="1:14" ht="20.25">
      <c r="A8" s="6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5"/>
      <c r="N8" s="5"/>
    </row>
    <row r="9" spans="1:14" ht="2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5"/>
      <c r="N9" s="5"/>
    </row>
    <row r="10" spans="1:14">
      <c r="A10" s="156"/>
      <c r="B10" s="156"/>
      <c r="C10" s="8"/>
      <c r="D10" s="5"/>
      <c r="E10" s="5"/>
      <c r="F10" s="5"/>
      <c r="G10" s="5"/>
      <c r="H10" s="5"/>
      <c r="I10" s="5"/>
      <c r="J10" s="5"/>
      <c r="K10" s="5"/>
      <c r="L10" s="5"/>
      <c r="M10" s="9" t="s">
        <v>8</v>
      </c>
      <c r="N10" s="5"/>
    </row>
    <row r="11" spans="1:14" ht="15.75">
      <c r="A11" s="149" t="s">
        <v>9</v>
      </c>
      <c r="B11" s="149"/>
      <c r="C11" s="151" t="s">
        <v>10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0" t="s">
        <v>11</v>
      </c>
      <c r="N11" s="5"/>
    </row>
    <row r="12" spans="1:14" ht="15.75">
      <c r="A12" s="149" t="s">
        <v>12</v>
      </c>
      <c r="B12" s="149"/>
      <c r="C12" s="150" t="s">
        <v>180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0">
        <v>2189</v>
      </c>
      <c r="N12" s="5"/>
    </row>
    <row r="13" spans="1:14" ht="15.75">
      <c r="A13" s="149" t="s">
        <v>13</v>
      </c>
      <c r="B13" s="149"/>
      <c r="C13" s="151" t="s">
        <v>14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1" t="s">
        <v>15</v>
      </c>
      <c r="N13" s="5"/>
    </row>
    <row r="14" spans="1:14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.75">
      <c r="A15" s="152" t="s">
        <v>166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5"/>
    </row>
    <row r="16" spans="1:14" ht="15.75" thickBo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.75" customHeight="1" thickBot="1">
      <c r="A17" s="313" t="s">
        <v>16</v>
      </c>
      <c r="B17" s="314"/>
      <c r="C17" s="314"/>
      <c r="D17" s="314"/>
      <c r="E17" s="315"/>
      <c r="F17" s="17" t="s">
        <v>8</v>
      </c>
      <c r="G17" s="18"/>
      <c r="H17" s="18">
        <v>2019</v>
      </c>
      <c r="I17" s="18">
        <v>2020</v>
      </c>
      <c r="J17" s="18">
        <v>2021</v>
      </c>
      <c r="K17" s="18">
        <v>2022</v>
      </c>
      <c r="L17" s="18">
        <v>2023</v>
      </c>
      <c r="M17" s="18">
        <v>2024</v>
      </c>
      <c r="N17" s="5"/>
    </row>
    <row r="18" spans="1:14" ht="15.75" thickBot="1">
      <c r="A18" s="316"/>
      <c r="B18" s="317"/>
      <c r="C18" s="317"/>
      <c r="D18" s="317"/>
      <c r="E18" s="318"/>
      <c r="F18" s="19" t="s">
        <v>17</v>
      </c>
      <c r="G18" s="19" t="s">
        <v>167</v>
      </c>
      <c r="H18" s="19" t="s">
        <v>18</v>
      </c>
      <c r="I18" s="19" t="s">
        <v>18</v>
      </c>
      <c r="J18" s="19" t="s">
        <v>19</v>
      </c>
      <c r="K18" s="19" t="s">
        <v>20</v>
      </c>
      <c r="L18" s="19" t="s">
        <v>21</v>
      </c>
      <c r="M18" s="19" t="s">
        <v>21</v>
      </c>
      <c r="N18" s="5"/>
    </row>
    <row r="19" spans="1:14" ht="16.5" thickBot="1">
      <c r="A19" s="319" t="s">
        <v>22</v>
      </c>
      <c r="B19" s="320"/>
      <c r="C19" s="320"/>
      <c r="D19" s="320"/>
      <c r="E19" s="321"/>
      <c r="F19" s="20"/>
      <c r="G19" s="21"/>
      <c r="H19" s="22">
        <f t="shared" ref="H19:M19" si="0">H20</f>
        <v>5885.1</v>
      </c>
      <c r="I19" s="22">
        <f t="shared" si="0"/>
        <v>5885.1</v>
      </c>
      <c r="J19" s="23">
        <f>J20</f>
        <v>5602.0999999999995</v>
      </c>
      <c r="K19" s="24">
        <f t="shared" si="0"/>
        <v>5003.5559999999996</v>
      </c>
      <c r="L19" s="25">
        <f t="shared" si="0"/>
        <v>5003.5559999999996</v>
      </c>
      <c r="M19" s="25">
        <f t="shared" si="0"/>
        <v>5003.5559999999996</v>
      </c>
      <c r="N19" s="5"/>
    </row>
    <row r="20" spans="1:14" ht="16.5" thickBot="1">
      <c r="A20" s="322" t="s">
        <v>23</v>
      </c>
      <c r="B20" s="323"/>
      <c r="C20" s="323"/>
      <c r="D20" s="323"/>
      <c r="E20" s="324"/>
      <c r="F20" s="26">
        <v>9</v>
      </c>
      <c r="G20" s="27"/>
      <c r="H20" s="28">
        <f>H21+H22+H23+H24+H25+H26</f>
        <v>5885.1</v>
      </c>
      <c r="I20" s="28">
        <f>I21+I22+I23+I24+I25+I26</f>
        <v>5885.1</v>
      </c>
      <c r="J20" s="29">
        <f>SUM(J21:J26)</f>
        <v>5602.0999999999995</v>
      </c>
      <c r="K20" s="24">
        <f>SUM(K21:K26)</f>
        <v>5003.5559999999996</v>
      </c>
      <c r="L20" s="24">
        <f t="shared" ref="L20:M20" si="1">SUM(L21:L26)</f>
        <v>5003.5559999999996</v>
      </c>
      <c r="M20" s="24">
        <f t="shared" si="1"/>
        <v>5003.5559999999996</v>
      </c>
      <c r="N20" s="5"/>
    </row>
    <row r="21" spans="1:14" ht="16.5" thickBot="1">
      <c r="A21" s="322" t="s">
        <v>24</v>
      </c>
      <c r="B21" s="323"/>
      <c r="C21" s="323"/>
      <c r="D21" s="323"/>
      <c r="E21" s="324"/>
      <c r="F21" s="26"/>
      <c r="G21" s="28">
        <v>21</v>
      </c>
      <c r="H21" s="28">
        <v>4279.1000000000004</v>
      </c>
      <c r="I21" s="28">
        <v>4279.1000000000004</v>
      </c>
      <c r="J21" s="29">
        <v>4775.3999999999996</v>
      </c>
      <c r="K21" s="24">
        <f>K101+K103+K105+K155+K157+K159</f>
        <v>4368.4559999999992</v>
      </c>
      <c r="L21" s="24">
        <f>L101+L103+L105+L155+L157+L159</f>
        <v>4368.4559999999992</v>
      </c>
      <c r="M21" s="24">
        <f>M101+M103+M105+M155+M157+M159</f>
        <v>4368.4559999999992</v>
      </c>
      <c r="N21" s="5"/>
    </row>
    <row r="22" spans="1:14" ht="16.5" customHeight="1" thickBot="1">
      <c r="A22" s="325" t="s">
        <v>25</v>
      </c>
      <c r="B22" s="326"/>
      <c r="C22" s="326"/>
      <c r="D22" s="326"/>
      <c r="E22" s="327"/>
      <c r="F22" s="28"/>
      <c r="G22" s="28">
        <v>22</v>
      </c>
      <c r="H22" s="29">
        <v>417.2</v>
      </c>
      <c r="I22" s="29">
        <v>417.2</v>
      </c>
      <c r="J22" s="29">
        <f>J107+J108+J110+J111+J113+J115+J117+J119+J121+J122+J123+J152+J161+J162</f>
        <v>375.1</v>
      </c>
      <c r="K22" s="24">
        <f>K107+K108+K110+K111+K113+K115+K117+K119+K121+K122+K123+K161+K162+K152</f>
        <v>247</v>
      </c>
      <c r="L22" s="24">
        <f>L107+L108+L110+L111+L113+L115+L117+L119+L121+L122+L123+L152+L161+L162</f>
        <v>247</v>
      </c>
      <c r="M22" s="24">
        <f>M107+M108+M110+M111+M113+M115+M117+M119+M121+M122+M123+M161+M162+M152</f>
        <v>247</v>
      </c>
      <c r="N22" s="5"/>
    </row>
    <row r="23" spans="1:14" ht="16.5" customHeight="1" thickBot="1">
      <c r="A23" s="325" t="s">
        <v>26</v>
      </c>
      <c r="B23" s="326"/>
      <c r="C23" s="326"/>
      <c r="D23" s="326"/>
      <c r="E23" s="327"/>
      <c r="F23" s="28"/>
      <c r="G23" s="28">
        <v>27</v>
      </c>
      <c r="H23" s="29">
        <v>63.8</v>
      </c>
      <c r="I23" s="29">
        <v>63.8</v>
      </c>
      <c r="J23" s="29">
        <v>66.7</v>
      </c>
      <c r="K23" s="24">
        <f>K125+K164+K175</f>
        <v>69.5</v>
      </c>
      <c r="L23" s="24">
        <f>L125+L164+L175</f>
        <v>69.5</v>
      </c>
      <c r="M23" s="24">
        <f>M125+M164+M175</f>
        <v>69.5</v>
      </c>
      <c r="N23" s="5"/>
    </row>
    <row r="24" spans="1:14" ht="16.5" customHeight="1" thickBot="1">
      <c r="A24" s="325" t="s">
        <v>27</v>
      </c>
      <c r="B24" s="326"/>
      <c r="C24" s="326"/>
      <c r="D24" s="326"/>
      <c r="E24" s="327"/>
      <c r="F24" s="28"/>
      <c r="G24" s="28">
        <v>28</v>
      </c>
      <c r="H24" s="30">
        <v>8</v>
      </c>
      <c r="I24" s="30">
        <v>8</v>
      </c>
      <c r="J24" s="30">
        <v>7</v>
      </c>
      <c r="K24" s="24">
        <f>K127</f>
        <v>5</v>
      </c>
      <c r="L24" s="24">
        <f>L127</f>
        <v>5</v>
      </c>
      <c r="M24" s="24">
        <f>M127</f>
        <v>5</v>
      </c>
      <c r="N24" s="5"/>
    </row>
    <row r="25" spans="1:14" ht="16.5" customHeight="1" thickBot="1">
      <c r="A25" s="325" t="s">
        <v>28</v>
      </c>
      <c r="B25" s="326"/>
      <c r="C25" s="326"/>
      <c r="D25" s="326"/>
      <c r="E25" s="327"/>
      <c r="F25" s="28"/>
      <c r="G25" s="28">
        <v>31</v>
      </c>
      <c r="H25" s="30">
        <v>518</v>
      </c>
      <c r="I25" s="30">
        <v>518</v>
      </c>
      <c r="J25" s="30">
        <v>5</v>
      </c>
      <c r="K25" s="24">
        <f>K129+K133+K135+K137</f>
        <v>0</v>
      </c>
      <c r="L25" s="24">
        <f>L129+L133+L135+L137</f>
        <v>0</v>
      </c>
      <c r="M25" s="24">
        <f>M129+M133+M135+M137</f>
        <v>0</v>
      </c>
      <c r="N25" s="5"/>
    </row>
    <row r="26" spans="1:14" ht="16.5" customHeight="1" thickBot="1">
      <c r="A26" s="325" t="s">
        <v>29</v>
      </c>
      <c r="B26" s="326"/>
      <c r="C26" s="326"/>
      <c r="D26" s="326"/>
      <c r="E26" s="327"/>
      <c r="F26" s="28"/>
      <c r="G26" s="28">
        <v>33</v>
      </c>
      <c r="H26" s="30">
        <v>599</v>
      </c>
      <c r="I26" s="30">
        <v>599</v>
      </c>
      <c r="J26" s="30">
        <v>372.9</v>
      </c>
      <c r="K26" s="24">
        <f>K139+K141+K143+K145+K147+K172+K170+K168+K166</f>
        <v>313.60000000000002</v>
      </c>
      <c r="L26" s="24">
        <f>L139+L141+L143+L145+L147+L172+L170+L168+L166</f>
        <v>313.60000000000002</v>
      </c>
      <c r="M26" s="24">
        <f>M139+M141+M143+M145+M147+M172+M170+M168+M166</f>
        <v>313.60000000000002</v>
      </c>
      <c r="N26" s="5"/>
    </row>
    <row r="27" spans="1:14" ht="15.75" thickBo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.75" thickBot="1">
      <c r="A28" s="163" t="s">
        <v>16</v>
      </c>
      <c r="B28" s="164"/>
      <c r="C28" s="165"/>
      <c r="D28" s="31" t="s">
        <v>8</v>
      </c>
      <c r="E28" s="31"/>
      <c r="F28" s="31"/>
      <c r="G28" s="32"/>
      <c r="H28" s="32">
        <v>2018</v>
      </c>
      <c r="I28" s="33">
        <v>2019</v>
      </c>
      <c r="J28" s="18">
        <v>2020</v>
      </c>
      <c r="K28" s="18">
        <v>2021</v>
      </c>
      <c r="L28" s="18">
        <v>2022</v>
      </c>
      <c r="M28" s="18">
        <v>2023</v>
      </c>
      <c r="N28" s="5"/>
    </row>
    <row r="29" spans="1:14" ht="15.75" thickBot="1">
      <c r="A29" s="166"/>
      <c r="B29" s="167"/>
      <c r="C29" s="168"/>
      <c r="D29" s="19" t="s">
        <v>30</v>
      </c>
      <c r="E29" s="18" t="s">
        <v>31</v>
      </c>
      <c r="F29" s="18" t="s">
        <v>17</v>
      </c>
      <c r="G29" s="33" t="s">
        <v>167</v>
      </c>
      <c r="H29" s="19" t="s">
        <v>18</v>
      </c>
      <c r="I29" s="34" t="s">
        <v>18</v>
      </c>
      <c r="J29" s="19" t="s">
        <v>19</v>
      </c>
      <c r="K29" s="19" t="s">
        <v>20</v>
      </c>
      <c r="L29" s="19" t="s">
        <v>21</v>
      </c>
      <c r="M29" s="19" t="s">
        <v>21</v>
      </c>
      <c r="N29" s="5"/>
    </row>
    <row r="30" spans="1:14" ht="16.5" thickBot="1">
      <c r="A30" s="169" t="s">
        <v>32</v>
      </c>
      <c r="B30" s="170"/>
      <c r="C30" s="171"/>
      <c r="D30" s="35"/>
      <c r="E30" s="36"/>
      <c r="F30" s="35"/>
      <c r="G30" s="37"/>
      <c r="H30" s="36"/>
      <c r="I30" s="37"/>
      <c r="J30" s="35"/>
      <c r="K30" s="35"/>
      <c r="L30" s="36"/>
      <c r="M30" s="35"/>
      <c r="N30" s="5"/>
    </row>
    <row r="31" spans="1:14" ht="16.5" thickBot="1">
      <c r="A31" s="160" t="s">
        <v>33</v>
      </c>
      <c r="B31" s="161"/>
      <c r="C31" s="162"/>
      <c r="D31" s="38">
        <v>297</v>
      </c>
      <c r="E31" s="39"/>
      <c r="F31" s="39"/>
      <c r="G31" s="40"/>
      <c r="H31" s="41">
        <v>0</v>
      </c>
      <c r="I31" s="42">
        <v>0</v>
      </c>
      <c r="J31" s="41">
        <v>0</v>
      </c>
      <c r="K31" s="41">
        <v>0</v>
      </c>
      <c r="L31" s="41">
        <v>0</v>
      </c>
      <c r="M31" s="41">
        <v>0</v>
      </c>
      <c r="N31" s="5"/>
    </row>
    <row r="32" spans="1:14" ht="16.5" thickBot="1">
      <c r="A32" s="157" t="s">
        <v>23</v>
      </c>
      <c r="B32" s="158"/>
      <c r="C32" s="159"/>
      <c r="D32" s="28">
        <v>2</v>
      </c>
      <c r="E32" s="28">
        <v>1</v>
      </c>
      <c r="F32" s="43" t="s">
        <v>34</v>
      </c>
      <c r="G32" s="26"/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5"/>
    </row>
    <row r="33" spans="1:14" ht="16.5" thickBot="1">
      <c r="A33" s="157" t="s">
        <v>35</v>
      </c>
      <c r="B33" s="158"/>
      <c r="C33" s="159"/>
      <c r="D33" s="28">
        <v>2</v>
      </c>
      <c r="E33" s="28">
        <v>1</v>
      </c>
      <c r="F33" s="43" t="s">
        <v>34</v>
      </c>
      <c r="G33" s="26">
        <v>14</v>
      </c>
      <c r="H33" s="29">
        <v>0</v>
      </c>
      <c r="I33" s="30">
        <v>0</v>
      </c>
      <c r="J33" s="29">
        <v>0</v>
      </c>
      <c r="K33" s="29">
        <v>0</v>
      </c>
      <c r="L33" s="29">
        <v>0</v>
      </c>
      <c r="M33" s="29">
        <v>0</v>
      </c>
      <c r="N33" s="5"/>
    </row>
    <row r="34" spans="1:14" ht="16.5" thickBot="1">
      <c r="A34" s="157"/>
      <c r="B34" s="158"/>
      <c r="C34" s="159"/>
      <c r="D34" s="28"/>
      <c r="E34" s="28"/>
      <c r="F34" s="28"/>
      <c r="G34" s="26"/>
      <c r="H34" s="29"/>
      <c r="I34" s="30"/>
      <c r="J34" s="29"/>
      <c r="K34" s="29"/>
      <c r="L34" s="29"/>
      <c r="M34" s="29"/>
      <c r="N34" s="5"/>
    </row>
    <row r="35" spans="1:14" ht="16.5" thickBot="1">
      <c r="A35" s="160" t="s">
        <v>36</v>
      </c>
      <c r="B35" s="161"/>
      <c r="C35" s="162"/>
      <c r="D35" s="38">
        <v>297</v>
      </c>
      <c r="E35" s="39"/>
      <c r="F35" s="39"/>
      <c r="G35" s="40"/>
      <c r="H35" s="41"/>
      <c r="I35" s="42"/>
      <c r="J35" s="42"/>
      <c r="K35" s="42"/>
      <c r="L35" s="41"/>
      <c r="M35" s="42"/>
      <c r="N35" s="5"/>
    </row>
    <row r="36" spans="1:14" ht="16.5" thickBot="1">
      <c r="A36" s="157"/>
      <c r="B36" s="158"/>
      <c r="C36" s="159"/>
      <c r="D36" s="44"/>
      <c r="E36" s="28"/>
      <c r="F36" s="28"/>
      <c r="G36" s="26"/>
      <c r="H36" s="29"/>
      <c r="I36" s="30"/>
      <c r="J36" s="30"/>
      <c r="K36" s="30"/>
      <c r="L36" s="29"/>
      <c r="M36" s="30"/>
      <c r="N36" s="5"/>
    </row>
    <row r="37" spans="1:14" ht="16.5" thickBot="1">
      <c r="A37" s="157"/>
      <c r="B37" s="158"/>
      <c r="C37" s="159"/>
      <c r="D37" s="44"/>
      <c r="E37" s="28"/>
      <c r="F37" s="28"/>
      <c r="G37" s="26"/>
      <c r="H37" s="29"/>
      <c r="I37" s="30"/>
      <c r="J37" s="30"/>
      <c r="K37" s="30"/>
      <c r="L37" s="29"/>
      <c r="M37" s="30"/>
      <c r="N37" s="5"/>
    </row>
    <row r="38" spans="1:14" ht="16.5" thickBot="1">
      <c r="A38" s="157"/>
      <c r="B38" s="158"/>
      <c r="C38" s="159"/>
      <c r="D38" s="44"/>
      <c r="E38" s="28"/>
      <c r="F38" s="28"/>
      <c r="G38" s="26"/>
      <c r="H38" s="29"/>
      <c r="I38" s="30"/>
      <c r="J38" s="30"/>
      <c r="K38" s="30"/>
      <c r="L38" s="29"/>
      <c r="M38" s="30"/>
      <c r="N38" s="5"/>
    </row>
    <row r="39" spans="1:14" ht="15.75">
      <c r="A39" s="178" t="s">
        <v>37</v>
      </c>
      <c r="B39" s="179"/>
      <c r="C39" s="180"/>
      <c r="D39" s="45">
        <v>100</v>
      </c>
      <c r="E39" s="184">
        <v>1</v>
      </c>
      <c r="F39" s="186" t="s">
        <v>34</v>
      </c>
      <c r="G39" s="188">
        <v>14</v>
      </c>
      <c r="H39" s="172">
        <v>0</v>
      </c>
      <c r="I39" s="190">
        <v>0</v>
      </c>
      <c r="J39" s="172">
        <v>0</v>
      </c>
      <c r="K39" s="172">
        <v>0</v>
      </c>
      <c r="L39" s="172">
        <v>0</v>
      </c>
      <c r="M39" s="172">
        <v>0</v>
      </c>
      <c r="N39" s="5"/>
    </row>
    <row r="40" spans="1:14" ht="16.5" thickBot="1">
      <c r="A40" s="181"/>
      <c r="B40" s="182"/>
      <c r="C40" s="183"/>
      <c r="D40" s="38"/>
      <c r="E40" s="185"/>
      <c r="F40" s="187"/>
      <c r="G40" s="189"/>
      <c r="H40" s="173"/>
      <c r="I40" s="191"/>
      <c r="J40" s="173"/>
      <c r="K40" s="173"/>
      <c r="L40" s="173"/>
      <c r="M40" s="173"/>
      <c r="N40" s="5"/>
    </row>
    <row r="41" spans="1:14" ht="15.75" thickBot="1">
      <c r="A41" s="174"/>
      <c r="B41" s="175"/>
      <c r="C41" s="176"/>
      <c r="D41" s="46"/>
      <c r="E41" s="47"/>
      <c r="F41" s="48"/>
      <c r="G41" s="49"/>
      <c r="H41" s="47"/>
      <c r="I41" s="49"/>
      <c r="J41" s="49"/>
      <c r="K41" s="49"/>
      <c r="L41" s="47"/>
      <c r="M41" s="49"/>
      <c r="N41" s="5"/>
    </row>
    <row r="42" spans="1:1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5.75">
      <c r="A43" s="177" t="s">
        <v>168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5"/>
    </row>
    <row r="44" spans="1:14" ht="16.5" thickBo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"/>
    </row>
    <row r="45" spans="1:14" ht="15.75" thickBot="1">
      <c r="A45" s="200" t="s">
        <v>16</v>
      </c>
      <c r="B45" s="201"/>
      <c r="C45" s="148" t="s">
        <v>8</v>
      </c>
      <c r="D45" s="147"/>
      <c r="E45" s="145">
        <v>2022</v>
      </c>
      <c r="F45" s="146"/>
      <c r="G45" s="147"/>
      <c r="H45" s="145">
        <v>2023</v>
      </c>
      <c r="I45" s="146"/>
      <c r="J45" s="147"/>
      <c r="K45" s="145">
        <v>2024</v>
      </c>
      <c r="L45" s="146"/>
      <c r="M45" s="147"/>
      <c r="N45" s="5"/>
    </row>
    <row r="46" spans="1:14" ht="60.75" thickBot="1">
      <c r="A46" s="202"/>
      <c r="B46" s="203"/>
      <c r="C46" s="19" t="s">
        <v>17</v>
      </c>
      <c r="D46" s="19" t="s">
        <v>38</v>
      </c>
      <c r="E46" s="52" t="s">
        <v>39</v>
      </c>
      <c r="F46" s="52" t="s">
        <v>40</v>
      </c>
      <c r="G46" s="52" t="s">
        <v>41</v>
      </c>
      <c r="H46" s="52" t="s">
        <v>39</v>
      </c>
      <c r="I46" s="52" t="s">
        <v>40</v>
      </c>
      <c r="J46" s="52" t="s">
        <v>41</v>
      </c>
      <c r="K46" s="52" t="s">
        <v>39</v>
      </c>
      <c r="L46" s="52" t="s">
        <v>40</v>
      </c>
      <c r="M46" s="52" t="s">
        <v>41</v>
      </c>
      <c r="N46" s="5"/>
    </row>
    <row r="47" spans="1:14" ht="15.75" thickBot="1">
      <c r="A47" s="204" t="s">
        <v>42</v>
      </c>
      <c r="B47" s="205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"/>
    </row>
    <row r="48" spans="1:14" ht="15.75" thickBot="1">
      <c r="A48" s="192" t="s">
        <v>169</v>
      </c>
      <c r="B48" s="193"/>
      <c r="C48" s="54"/>
      <c r="D48" s="55" t="s">
        <v>43</v>
      </c>
      <c r="E48" s="54"/>
      <c r="F48" s="54"/>
      <c r="G48" s="54"/>
      <c r="H48" s="54"/>
      <c r="I48" s="54"/>
      <c r="J48" s="54"/>
      <c r="K48" s="54"/>
      <c r="L48" s="54"/>
      <c r="M48" s="54"/>
      <c r="N48" s="5"/>
    </row>
    <row r="49" spans="1:14" ht="15.75" thickBot="1">
      <c r="A49" s="194" t="s">
        <v>44</v>
      </c>
      <c r="B49" s="195"/>
      <c r="C49" s="56"/>
      <c r="D49" s="56" t="s">
        <v>45</v>
      </c>
      <c r="E49" s="55"/>
      <c r="F49" s="55"/>
      <c r="G49" s="55"/>
      <c r="H49" s="55"/>
      <c r="I49" s="55"/>
      <c r="J49" s="55"/>
      <c r="K49" s="55"/>
      <c r="L49" s="55"/>
      <c r="M49" s="55"/>
      <c r="N49" s="5"/>
    </row>
    <row r="50" spans="1:14" ht="15.75" thickBot="1">
      <c r="A50" s="194"/>
      <c r="B50" s="195"/>
      <c r="C50" s="56"/>
      <c r="D50" s="56"/>
      <c r="E50" s="57"/>
      <c r="F50" s="55"/>
      <c r="G50" s="55"/>
      <c r="H50" s="55"/>
      <c r="I50" s="55"/>
      <c r="J50" s="55"/>
      <c r="K50" s="55"/>
      <c r="L50" s="55"/>
      <c r="M50" s="55"/>
      <c r="N50" s="5"/>
    </row>
    <row r="51" spans="1:14" ht="15.75" thickBot="1">
      <c r="A51" s="204" t="s">
        <v>46</v>
      </c>
      <c r="B51" s="205"/>
      <c r="C51" s="58"/>
      <c r="D51" s="58"/>
      <c r="E51" s="53"/>
      <c r="F51" s="53"/>
      <c r="G51" s="53"/>
      <c r="H51" s="53"/>
      <c r="I51" s="53"/>
      <c r="J51" s="53"/>
      <c r="K51" s="53"/>
      <c r="L51" s="53"/>
      <c r="M51" s="53"/>
      <c r="N51" s="5"/>
    </row>
    <row r="52" spans="1:14" ht="15.75" thickBot="1">
      <c r="A52" s="192" t="s">
        <v>170</v>
      </c>
      <c r="B52" s="193"/>
      <c r="C52" s="59"/>
      <c r="D52" s="59"/>
      <c r="E52" s="54"/>
      <c r="F52" s="54"/>
      <c r="G52" s="54"/>
      <c r="H52" s="54"/>
      <c r="I52" s="54"/>
      <c r="J52" s="54"/>
      <c r="K52" s="54"/>
      <c r="L52" s="54"/>
      <c r="M52" s="54"/>
      <c r="N52" s="5"/>
    </row>
    <row r="53" spans="1:14" ht="15.75" thickBot="1">
      <c r="A53" s="194" t="s">
        <v>47</v>
      </c>
      <c r="B53" s="195"/>
      <c r="C53" s="56"/>
      <c r="D53" s="56"/>
      <c r="E53" s="55"/>
      <c r="F53" s="55"/>
      <c r="G53" s="55"/>
      <c r="H53" s="55"/>
      <c r="I53" s="55"/>
      <c r="J53" s="55"/>
      <c r="K53" s="55"/>
      <c r="L53" s="55"/>
      <c r="M53" s="55"/>
      <c r="N53" s="5"/>
    </row>
    <row r="54" spans="1:14" ht="15.75" thickBo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ht="15.75" thickBot="1">
      <c r="A55" s="60" t="s">
        <v>171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2"/>
      <c r="N55" s="5"/>
    </row>
    <row r="56" spans="1:14" ht="15.75" thickBot="1">
      <c r="A56" s="196" t="s">
        <v>16</v>
      </c>
      <c r="B56" s="63" t="s">
        <v>8</v>
      </c>
      <c r="C56" s="17"/>
      <c r="D56" s="17"/>
      <c r="E56" s="17"/>
      <c r="F56" s="17"/>
      <c r="G56" s="64"/>
      <c r="H56" s="19">
        <v>2019</v>
      </c>
      <c r="I56" s="19">
        <v>2020</v>
      </c>
      <c r="J56" s="19">
        <v>2021</v>
      </c>
      <c r="K56" s="19">
        <v>2022</v>
      </c>
      <c r="L56" s="19">
        <v>2023</v>
      </c>
      <c r="M56" s="19">
        <v>2024</v>
      </c>
      <c r="N56" s="5"/>
    </row>
    <row r="57" spans="1:14" ht="51" customHeight="1" thickBot="1">
      <c r="A57" s="197"/>
      <c r="B57" s="65" t="s">
        <v>48</v>
      </c>
      <c r="C57" s="66" t="s">
        <v>49</v>
      </c>
      <c r="D57" s="66" t="s">
        <v>50</v>
      </c>
      <c r="E57" s="66" t="s">
        <v>51</v>
      </c>
      <c r="F57" s="66" t="s">
        <v>52</v>
      </c>
      <c r="G57" s="67" t="s">
        <v>172</v>
      </c>
      <c r="H57" s="52" t="s">
        <v>18</v>
      </c>
      <c r="I57" s="52" t="s">
        <v>18</v>
      </c>
      <c r="J57" s="52" t="s">
        <v>19</v>
      </c>
      <c r="K57" s="52" t="s">
        <v>20</v>
      </c>
      <c r="L57" s="52" t="s">
        <v>21</v>
      </c>
      <c r="M57" s="52" t="s">
        <v>21</v>
      </c>
      <c r="N57" s="5"/>
    </row>
    <row r="58" spans="1:14" ht="15.75" thickBot="1">
      <c r="A58" s="68" t="s">
        <v>53</v>
      </c>
      <c r="B58" s="36"/>
      <c r="C58" s="69"/>
      <c r="D58" s="69"/>
      <c r="E58" s="69"/>
      <c r="F58" s="69"/>
      <c r="G58" s="69"/>
      <c r="H58" s="70"/>
      <c r="I58" s="71"/>
      <c r="J58" s="71"/>
      <c r="K58" s="71"/>
      <c r="L58" s="71"/>
      <c r="M58" s="71"/>
      <c r="N58" s="5"/>
    </row>
    <row r="59" spans="1:14" ht="32.25" thickBot="1">
      <c r="A59" s="72" t="s">
        <v>54</v>
      </c>
      <c r="B59" s="26">
        <v>297</v>
      </c>
      <c r="C59" s="26"/>
      <c r="D59" s="26"/>
      <c r="E59" s="26"/>
      <c r="F59" s="26"/>
      <c r="G59" s="26"/>
      <c r="H59" s="73">
        <v>0</v>
      </c>
      <c r="I59" s="73">
        <v>0</v>
      </c>
      <c r="J59" s="73">
        <v>0</v>
      </c>
      <c r="K59" s="74">
        <v>0</v>
      </c>
      <c r="L59" s="74">
        <v>0</v>
      </c>
      <c r="M59" s="74">
        <v>0</v>
      </c>
      <c r="N59" s="5"/>
    </row>
    <row r="60" spans="1:14" ht="32.25" thickBot="1">
      <c r="A60" s="72" t="s">
        <v>54</v>
      </c>
      <c r="B60" s="26">
        <v>297</v>
      </c>
      <c r="C60" s="26"/>
      <c r="D60" s="26"/>
      <c r="E60" s="26"/>
      <c r="F60" s="26"/>
      <c r="G60" s="26"/>
      <c r="H60" s="73">
        <v>0</v>
      </c>
      <c r="I60" s="73">
        <v>0</v>
      </c>
      <c r="J60" s="73">
        <v>0</v>
      </c>
      <c r="K60" s="74">
        <v>0</v>
      </c>
      <c r="L60" s="74">
        <v>0</v>
      </c>
      <c r="M60" s="74">
        <v>0</v>
      </c>
      <c r="N60" s="5"/>
    </row>
    <row r="61" spans="1:14" ht="32.25" thickBot="1">
      <c r="A61" s="72" t="s">
        <v>55</v>
      </c>
      <c r="B61" s="26">
        <v>297</v>
      </c>
      <c r="C61" s="26"/>
      <c r="D61" s="26"/>
      <c r="E61" s="75" t="s">
        <v>56</v>
      </c>
      <c r="F61" s="26"/>
      <c r="G61" s="26"/>
      <c r="H61" s="73">
        <v>0</v>
      </c>
      <c r="I61" s="73">
        <v>0</v>
      </c>
      <c r="J61" s="73">
        <v>0</v>
      </c>
      <c r="K61" s="74">
        <v>0</v>
      </c>
      <c r="L61" s="74">
        <v>0</v>
      </c>
      <c r="M61" s="74">
        <v>0</v>
      </c>
      <c r="N61" s="5"/>
    </row>
    <row r="62" spans="1:14" ht="57" thickBot="1">
      <c r="A62" s="76" t="s">
        <v>57</v>
      </c>
      <c r="B62" s="77">
        <v>297</v>
      </c>
      <c r="C62" s="77"/>
      <c r="D62" s="77"/>
      <c r="E62" s="78" t="s">
        <v>56</v>
      </c>
      <c r="F62" s="77"/>
      <c r="G62" s="77">
        <v>1423</v>
      </c>
      <c r="H62" s="73">
        <v>0</v>
      </c>
      <c r="I62" s="73">
        <v>0</v>
      </c>
      <c r="J62" s="73">
        <v>0</v>
      </c>
      <c r="K62" s="74">
        <v>0</v>
      </c>
      <c r="L62" s="74">
        <v>0</v>
      </c>
      <c r="M62" s="74">
        <v>0</v>
      </c>
      <c r="N62" s="5"/>
    </row>
    <row r="63" spans="1:14" ht="45.75" thickBot="1">
      <c r="A63" s="79" t="s">
        <v>58</v>
      </c>
      <c r="B63" s="80">
        <v>297</v>
      </c>
      <c r="C63" s="80"/>
      <c r="D63" s="80"/>
      <c r="E63" s="81" t="s">
        <v>56</v>
      </c>
      <c r="F63" s="80"/>
      <c r="G63" s="80">
        <v>142310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5"/>
    </row>
    <row r="64" spans="1:1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5" ht="15.75" thickBo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5" ht="16.5" thickBot="1">
      <c r="A66" s="211" t="s">
        <v>59</v>
      </c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3"/>
      <c r="N66" s="82"/>
    </row>
    <row r="67" spans="1:15" ht="15.75" thickBot="1">
      <c r="A67" s="206" t="s">
        <v>8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8"/>
      <c r="N67" s="83"/>
    </row>
    <row r="68" spans="1:15" ht="16.5" customHeight="1" thickBot="1">
      <c r="A68" s="198" t="s">
        <v>60</v>
      </c>
      <c r="B68" s="199"/>
      <c r="C68" s="209" t="s">
        <v>61</v>
      </c>
      <c r="D68" s="210"/>
      <c r="E68" s="210"/>
      <c r="F68" s="210"/>
      <c r="G68" s="210"/>
      <c r="H68" s="210"/>
      <c r="I68" s="210"/>
      <c r="J68" s="210"/>
      <c r="K68" s="210"/>
      <c r="L68" s="210"/>
      <c r="M68" s="84" t="s">
        <v>62</v>
      </c>
      <c r="N68" s="85"/>
    </row>
    <row r="69" spans="1:15" ht="16.5" customHeight="1" thickBot="1">
      <c r="A69" s="198" t="s">
        <v>63</v>
      </c>
      <c r="B69" s="199"/>
      <c r="C69" s="209" t="s">
        <v>64</v>
      </c>
      <c r="D69" s="210"/>
      <c r="E69" s="210"/>
      <c r="F69" s="210"/>
      <c r="G69" s="210"/>
      <c r="H69" s="210"/>
      <c r="I69" s="210"/>
      <c r="J69" s="210"/>
      <c r="K69" s="210"/>
      <c r="L69" s="210"/>
      <c r="M69" s="86">
        <v>88</v>
      </c>
      <c r="N69" s="87"/>
    </row>
    <row r="70" spans="1:15" ht="16.5" customHeight="1" thickBot="1">
      <c r="A70" s="237" t="s">
        <v>65</v>
      </c>
      <c r="B70" s="238"/>
      <c r="C70" s="209" t="s">
        <v>61</v>
      </c>
      <c r="D70" s="210"/>
      <c r="E70" s="210"/>
      <c r="F70" s="210"/>
      <c r="G70" s="210"/>
      <c r="H70" s="210"/>
      <c r="I70" s="210"/>
      <c r="J70" s="210"/>
      <c r="K70" s="210"/>
      <c r="L70" s="210"/>
      <c r="M70" s="86">
        <v>8806</v>
      </c>
      <c r="N70" s="87"/>
    </row>
    <row r="71" spans="1:15" ht="15.75" thickBo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5" ht="16.5" customHeight="1" thickBot="1">
      <c r="A72" s="242" t="s">
        <v>173</v>
      </c>
      <c r="B72" s="243"/>
      <c r="C72" s="243"/>
      <c r="D72" s="243"/>
      <c r="E72" s="243"/>
      <c r="F72" s="243"/>
      <c r="G72" s="243"/>
      <c r="H72" s="243"/>
      <c r="I72" s="243"/>
      <c r="J72" s="243"/>
      <c r="K72" s="243"/>
      <c r="L72" s="243"/>
      <c r="M72" s="244"/>
      <c r="N72" s="88"/>
      <c r="O72" s="16"/>
    </row>
    <row r="73" spans="1:15" ht="15.75" customHeight="1" thickBot="1">
      <c r="A73" s="239" t="s">
        <v>66</v>
      </c>
      <c r="B73" s="240"/>
      <c r="C73" s="241"/>
      <c r="D73" s="234" t="s">
        <v>67</v>
      </c>
      <c r="E73" s="235"/>
      <c r="F73" s="235"/>
      <c r="G73" s="235"/>
      <c r="H73" s="235"/>
      <c r="I73" s="235"/>
      <c r="J73" s="235"/>
      <c r="K73" s="235"/>
      <c r="L73" s="235"/>
      <c r="M73" s="236"/>
      <c r="N73" s="89"/>
      <c r="O73" s="16"/>
    </row>
    <row r="74" spans="1:15" ht="15" customHeight="1" thickBot="1">
      <c r="A74" s="214" t="s">
        <v>174</v>
      </c>
      <c r="B74" s="215"/>
      <c r="C74" s="216"/>
      <c r="D74" s="234" t="s">
        <v>68</v>
      </c>
      <c r="E74" s="235"/>
      <c r="F74" s="235"/>
      <c r="G74" s="235"/>
      <c r="H74" s="235"/>
      <c r="I74" s="235"/>
      <c r="J74" s="235"/>
      <c r="K74" s="235"/>
      <c r="L74" s="235"/>
      <c r="M74" s="236"/>
      <c r="N74" s="89"/>
      <c r="O74" s="16"/>
    </row>
    <row r="75" spans="1:15" ht="15" customHeight="1">
      <c r="A75" s="217"/>
      <c r="B75" s="218"/>
      <c r="C75" s="219"/>
      <c r="D75" s="214" t="s">
        <v>69</v>
      </c>
      <c r="E75" s="215"/>
      <c r="F75" s="215"/>
      <c r="G75" s="215"/>
      <c r="H75" s="215"/>
      <c r="I75" s="215"/>
      <c r="J75" s="215"/>
      <c r="K75" s="215"/>
      <c r="L75" s="215"/>
      <c r="M75" s="216"/>
      <c r="N75" s="89"/>
      <c r="O75" s="16"/>
    </row>
    <row r="76" spans="1:15" ht="16.5" thickBot="1">
      <c r="A76" s="220"/>
      <c r="B76" s="221"/>
      <c r="C76" s="222"/>
      <c r="D76" s="220"/>
      <c r="E76" s="221"/>
      <c r="F76" s="221"/>
      <c r="G76" s="221"/>
      <c r="H76" s="221"/>
      <c r="I76" s="221"/>
      <c r="J76" s="221"/>
      <c r="K76" s="221"/>
      <c r="L76" s="221"/>
      <c r="M76" s="222"/>
      <c r="N76" s="89"/>
      <c r="O76" s="16"/>
    </row>
    <row r="77" spans="1:15" ht="15" customHeight="1">
      <c r="A77" s="223" t="s">
        <v>70</v>
      </c>
      <c r="B77" s="224"/>
      <c r="C77" s="225"/>
      <c r="D77" s="214" t="s">
        <v>71</v>
      </c>
      <c r="E77" s="215"/>
      <c r="F77" s="215"/>
      <c r="G77" s="215"/>
      <c r="H77" s="215"/>
      <c r="I77" s="215"/>
      <c r="J77" s="215"/>
      <c r="K77" s="215"/>
      <c r="L77" s="215"/>
      <c r="M77" s="216"/>
      <c r="N77" s="89"/>
      <c r="O77" s="16"/>
    </row>
    <row r="78" spans="1:15" ht="15.75">
      <c r="A78" s="226"/>
      <c r="B78" s="227"/>
      <c r="C78" s="228"/>
      <c r="D78" s="217"/>
      <c r="E78" s="218"/>
      <c r="F78" s="218"/>
      <c r="G78" s="218"/>
      <c r="H78" s="218"/>
      <c r="I78" s="218"/>
      <c r="J78" s="218"/>
      <c r="K78" s="218"/>
      <c r="L78" s="218"/>
      <c r="M78" s="219"/>
      <c r="N78" s="89"/>
      <c r="O78" s="16"/>
    </row>
    <row r="79" spans="1:15" ht="16.5" thickBot="1">
      <c r="A79" s="229"/>
      <c r="B79" s="230"/>
      <c r="C79" s="231"/>
      <c r="D79" s="220"/>
      <c r="E79" s="221"/>
      <c r="F79" s="221"/>
      <c r="G79" s="221"/>
      <c r="H79" s="221"/>
      <c r="I79" s="221"/>
      <c r="J79" s="221"/>
      <c r="K79" s="221"/>
      <c r="L79" s="221"/>
      <c r="M79" s="222"/>
      <c r="N79" s="89"/>
      <c r="O79" s="16"/>
    </row>
    <row r="80" spans="1: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ht="16.5" thickBot="1">
      <c r="A81" s="232" t="s">
        <v>72</v>
      </c>
      <c r="B81" s="233"/>
      <c r="C81" s="233"/>
      <c r="D81" s="233"/>
      <c r="E81" s="233"/>
      <c r="F81" s="233"/>
      <c r="G81" s="233"/>
      <c r="H81" s="233"/>
      <c r="I81" s="233"/>
      <c r="J81" s="233"/>
      <c r="K81" s="233"/>
      <c r="L81" s="233"/>
      <c r="M81" s="233"/>
      <c r="N81" s="5"/>
    </row>
    <row r="82" spans="1:14" ht="15.75" thickBot="1">
      <c r="A82" s="256" t="s">
        <v>73</v>
      </c>
      <c r="B82" s="253" t="s">
        <v>74</v>
      </c>
      <c r="C82" s="200" t="s">
        <v>75</v>
      </c>
      <c r="D82" s="248"/>
      <c r="E82" s="248"/>
      <c r="F82" s="201"/>
      <c r="G82" s="258" t="s">
        <v>76</v>
      </c>
      <c r="H82" s="90">
        <v>2019</v>
      </c>
      <c r="I82" s="91">
        <v>2020</v>
      </c>
      <c r="J82" s="91">
        <v>2021</v>
      </c>
      <c r="K82" s="91">
        <v>2022</v>
      </c>
      <c r="L82" s="91">
        <v>2023</v>
      </c>
      <c r="M82" s="92">
        <v>2024</v>
      </c>
      <c r="N82" s="5"/>
    </row>
    <row r="83" spans="1:14" ht="15.75" thickBot="1">
      <c r="A83" s="257"/>
      <c r="B83" s="255"/>
      <c r="C83" s="202"/>
      <c r="D83" s="252"/>
      <c r="E83" s="252"/>
      <c r="F83" s="203"/>
      <c r="G83" s="259"/>
      <c r="H83" s="65" t="s">
        <v>18</v>
      </c>
      <c r="I83" s="65" t="s">
        <v>18</v>
      </c>
      <c r="J83" s="65" t="s">
        <v>19</v>
      </c>
      <c r="K83" s="65" t="s">
        <v>21</v>
      </c>
      <c r="L83" s="65" t="s">
        <v>21</v>
      </c>
      <c r="M83" s="65" t="s">
        <v>21</v>
      </c>
      <c r="N83" s="5"/>
    </row>
    <row r="84" spans="1:14" ht="15.75" customHeight="1">
      <c r="A84" s="245" t="s">
        <v>77</v>
      </c>
      <c r="B84" s="253" t="s">
        <v>78</v>
      </c>
      <c r="C84" s="200" t="s">
        <v>79</v>
      </c>
      <c r="D84" s="248"/>
      <c r="E84" s="248"/>
      <c r="F84" s="201"/>
      <c r="G84" s="289" t="s">
        <v>80</v>
      </c>
      <c r="H84" s="292">
        <v>89.6</v>
      </c>
      <c r="I84" s="292">
        <v>100</v>
      </c>
      <c r="J84" s="292">
        <v>97.5</v>
      </c>
      <c r="K84" s="295">
        <v>97.5</v>
      </c>
      <c r="L84" s="295">
        <v>97.5</v>
      </c>
      <c r="M84" s="295">
        <v>98.5</v>
      </c>
      <c r="N84" s="5"/>
    </row>
    <row r="85" spans="1:14">
      <c r="A85" s="246"/>
      <c r="B85" s="254"/>
      <c r="C85" s="249"/>
      <c r="D85" s="250"/>
      <c r="E85" s="250"/>
      <c r="F85" s="251"/>
      <c r="G85" s="290"/>
      <c r="H85" s="293"/>
      <c r="I85" s="293"/>
      <c r="J85" s="293"/>
      <c r="K85" s="296"/>
      <c r="L85" s="296"/>
      <c r="M85" s="296"/>
      <c r="N85" s="5"/>
    </row>
    <row r="86" spans="1:14" ht="15.75" thickBot="1">
      <c r="A86" s="247"/>
      <c r="B86" s="255"/>
      <c r="C86" s="202"/>
      <c r="D86" s="252"/>
      <c r="E86" s="252"/>
      <c r="F86" s="203"/>
      <c r="G86" s="291"/>
      <c r="H86" s="294"/>
      <c r="I86" s="294"/>
      <c r="J86" s="294"/>
      <c r="K86" s="297"/>
      <c r="L86" s="297"/>
      <c r="M86" s="297"/>
      <c r="N86" s="5"/>
    </row>
    <row r="87" spans="1:14" ht="15.75" customHeight="1">
      <c r="A87" s="245" t="s">
        <v>81</v>
      </c>
      <c r="B87" s="253" t="s">
        <v>82</v>
      </c>
      <c r="C87" s="200" t="s">
        <v>83</v>
      </c>
      <c r="D87" s="248"/>
      <c r="E87" s="248"/>
      <c r="F87" s="201"/>
      <c r="G87" s="289" t="s">
        <v>84</v>
      </c>
      <c r="H87" s="292">
        <v>359</v>
      </c>
      <c r="I87" s="292">
        <v>333</v>
      </c>
      <c r="J87" s="292">
        <v>362</v>
      </c>
      <c r="K87" s="295">
        <v>330</v>
      </c>
      <c r="L87" s="295">
        <v>340</v>
      </c>
      <c r="M87" s="295">
        <v>350</v>
      </c>
      <c r="N87" s="5"/>
    </row>
    <row r="88" spans="1:14">
      <c r="A88" s="246"/>
      <c r="B88" s="254"/>
      <c r="C88" s="249"/>
      <c r="D88" s="250"/>
      <c r="E88" s="250"/>
      <c r="F88" s="251"/>
      <c r="G88" s="290"/>
      <c r="H88" s="293"/>
      <c r="I88" s="293"/>
      <c r="J88" s="293"/>
      <c r="K88" s="296"/>
      <c r="L88" s="296"/>
      <c r="M88" s="296"/>
      <c r="N88" s="5"/>
    </row>
    <row r="89" spans="1:14" ht="15.75" thickBot="1">
      <c r="A89" s="247"/>
      <c r="B89" s="255"/>
      <c r="C89" s="202"/>
      <c r="D89" s="252"/>
      <c r="E89" s="252"/>
      <c r="F89" s="203"/>
      <c r="G89" s="291"/>
      <c r="H89" s="294"/>
      <c r="I89" s="294"/>
      <c r="J89" s="294"/>
      <c r="K89" s="297"/>
      <c r="L89" s="297"/>
      <c r="M89" s="297"/>
      <c r="N89" s="5"/>
    </row>
    <row r="90" spans="1:14" ht="15.75" customHeight="1">
      <c r="A90" s="245" t="s">
        <v>85</v>
      </c>
      <c r="B90" s="253" t="s">
        <v>86</v>
      </c>
      <c r="C90" s="200" t="s">
        <v>87</v>
      </c>
      <c r="D90" s="248"/>
      <c r="E90" s="248"/>
      <c r="F90" s="201"/>
      <c r="G90" s="289" t="s">
        <v>88</v>
      </c>
      <c r="H90" s="303">
        <f>H98/H87</f>
        <v>0</v>
      </c>
      <c r="I90" s="303">
        <f t="shared" ref="I90:M90" si="2">I98/I87</f>
        <v>17.285585585585583</v>
      </c>
      <c r="J90" s="303">
        <f t="shared" si="2"/>
        <v>15.514088397790056</v>
      </c>
      <c r="K90" s="303">
        <f t="shared" si="2"/>
        <v>15.16229090909091</v>
      </c>
      <c r="L90" s="303">
        <f t="shared" si="2"/>
        <v>14.716341176470589</v>
      </c>
      <c r="M90" s="303">
        <f t="shared" si="2"/>
        <v>14.295874285714287</v>
      </c>
      <c r="N90" s="5"/>
    </row>
    <row r="91" spans="1:14">
      <c r="A91" s="246"/>
      <c r="B91" s="254"/>
      <c r="C91" s="249"/>
      <c r="D91" s="250"/>
      <c r="E91" s="250"/>
      <c r="F91" s="251"/>
      <c r="G91" s="290"/>
      <c r="H91" s="304"/>
      <c r="I91" s="304"/>
      <c r="J91" s="304"/>
      <c r="K91" s="304"/>
      <c r="L91" s="304"/>
      <c r="M91" s="304"/>
      <c r="N91" s="5"/>
    </row>
    <row r="92" spans="1:14" ht="15.75" thickBot="1">
      <c r="A92" s="247"/>
      <c r="B92" s="255"/>
      <c r="C92" s="202"/>
      <c r="D92" s="252"/>
      <c r="E92" s="252"/>
      <c r="F92" s="203"/>
      <c r="G92" s="291"/>
      <c r="H92" s="305"/>
      <c r="I92" s="305"/>
      <c r="J92" s="305"/>
      <c r="K92" s="305"/>
      <c r="L92" s="305"/>
      <c r="M92" s="305"/>
      <c r="N92" s="5"/>
    </row>
    <row r="93" spans="1:14" ht="15.75" thickBo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ht="16.5" thickBot="1">
      <c r="A94" s="93" t="s">
        <v>175</v>
      </c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5"/>
      <c r="N94" s="5"/>
    </row>
    <row r="95" spans="1:14" ht="15.75" thickBot="1">
      <c r="A95" s="267" t="s">
        <v>16</v>
      </c>
      <c r="B95" s="268"/>
      <c r="C95" s="268"/>
      <c r="D95" s="268"/>
      <c r="E95" s="269"/>
      <c r="F95" s="273" t="s">
        <v>8</v>
      </c>
      <c r="G95" s="274"/>
      <c r="H95" s="46">
        <v>2019</v>
      </c>
      <c r="I95" s="96">
        <v>2020</v>
      </c>
      <c r="J95" s="96">
        <v>2021</v>
      </c>
      <c r="K95" s="96">
        <v>2022</v>
      </c>
      <c r="L95" s="96">
        <v>2023</v>
      </c>
      <c r="M95" s="96">
        <v>2024</v>
      </c>
      <c r="N95" s="5"/>
    </row>
    <row r="96" spans="1:14">
      <c r="A96" s="270"/>
      <c r="B96" s="271"/>
      <c r="C96" s="271"/>
      <c r="D96" s="271"/>
      <c r="E96" s="272"/>
      <c r="F96" s="275" t="s">
        <v>89</v>
      </c>
      <c r="G96" s="97" t="s">
        <v>90</v>
      </c>
      <c r="H96" s="260" t="s">
        <v>18</v>
      </c>
      <c r="I96" s="260" t="s">
        <v>18</v>
      </c>
      <c r="J96" s="260" t="s">
        <v>19</v>
      </c>
      <c r="K96" s="260" t="s">
        <v>20</v>
      </c>
      <c r="L96" s="260" t="s">
        <v>21</v>
      </c>
      <c r="M96" s="260" t="s">
        <v>21</v>
      </c>
      <c r="N96" s="5"/>
    </row>
    <row r="97" spans="1:14" ht="15.75" thickBot="1">
      <c r="A97" s="270"/>
      <c r="B97" s="271"/>
      <c r="C97" s="271"/>
      <c r="D97" s="271"/>
      <c r="E97" s="272"/>
      <c r="F97" s="276"/>
      <c r="G97" s="98" t="s">
        <v>91</v>
      </c>
      <c r="H97" s="261"/>
      <c r="I97" s="261"/>
      <c r="J97" s="261"/>
      <c r="K97" s="261"/>
      <c r="L97" s="261"/>
      <c r="M97" s="261"/>
      <c r="N97" s="5"/>
    </row>
    <row r="98" spans="1:14" ht="16.5" thickBot="1">
      <c r="A98" s="262" t="s">
        <v>92</v>
      </c>
      <c r="B98" s="263"/>
      <c r="C98" s="263"/>
      <c r="D98" s="263"/>
      <c r="E98" s="264"/>
      <c r="F98" s="86"/>
      <c r="G98" s="99"/>
      <c r="H98" s="29">
        <f>H99+H152+H153+H173</f>
        <v>0</v>
      </c>
      <c r="I98" s="29">
        <f>I99+I152+I153+I173</f>
        <v>5756.0999999999995</v>
      </c>
      <c r="J98" s="29">
        <f>J99+J152+J153+J173</f>
        <v>5616.1</v>
      </c>
      <c r="K98" s="24">
        <f>K99+K150+K153+K173</f>
        <v>5003.5560000000005</v>
      </c>
      <c r="L98" s="24">
        <f>L99+L150+L153+L173</f>
        <v>5003.5560000000005</v>
      </c>
      <c r="M98" s="24">
        <f>M99+M150+M153+M173</f>
        <v>5003.5560000000005</v>
      </c>
      <c r="N98" s="5"/>
    </row>
    <row r="99" spans="1:14" ht="16.5" thickBot="1">
      <c r="A99" s="262" t="s">
        <v>61</v>
      </c>
      <c r="B99" s="263"/>
      <c r="C99" s="263"/>
      <c r="D99" s="263"/>
      <c r="E99" s="264"/>
      <c r="F99" s="100" t="s">
        <v>93</v>
      </c>
      <c r="G99" s="101"/>
      <c r="H99" s="29">
        <f t="shared" ref="H99:I99" si="3">H101+H103+H105+H107+H108+H110+H111+H113+H115+H117+H119+H121+H123+H122+H125+H127+H129+H133+H135+H137+H139+H141+H143+H145+H147+H131</f>
        <v>0</v>
      </c>
      <c r="I99" s="29">
        <f t="shared" si="3"/>
        <v>5384.5</v>
      </c>
      <c r="J99" s="29">
        <f>J101+J103+J105+J107+J108+J110+J111+J113+J115+J117+J119+J121+J123+J122+J125+J127+J129+J133+J135+J137+J139+J141+J143+J145+J147+J131</f>
        <v>5122.2000000000007</v>
      </c>
      <c r="K99" s="29">
        <f t="shared" ref="K99" si="4">K101+K103+K105+K107+K108+K110+K111+K113+K115+K117+K119+K121+K123+K122+K125+K127+K129+K133+K135+K137+K139+K141+K143+K145+K147+K131</f>
        <v>4577.6000000000004</v>
      </c>
      <c r="L99" s="29">
        <f t="shared" ref="L99:M99" si="5">L101+L103+L105+L107+L108+L110+L111+L113+L115+L117+L119+L121+L123+L122+L125+L127+L129+L133+L135+L137+L139+L141+L143+L145+L147+L131</f>
        <v>4577.6000000000004</v>
      </c>
      <c r="M99" s="29">
        <f t="shared" si="5"/>
        <v>4577.6000000000004</v>
      </c>
      <c r="N99" s="5"/>
    </row>
    <row r="100" spans="1:14" ht="16.5" thickBot="1">
      <c r="A100" s="265" t="s">
        <v>94</v>
      </c>
      <c r="B100" s="265"/>
      <c r="C100" s="265"/>
      <c r="D100" s="265"/>
      <c r="E100" s="266"/>
      <c r="F100" s="102" t="s">
        <v>93</v>
      </c>
      <c r="G100" s="103">
        <v>2111</v>
      </c>
      <c r="H100" s="29">
        <f>H101</f>
        <v>0</v>
      </c>
      <c r="I100" s="29">
        <f t="shared" ref="I100:M100" si="6">I101</f>
        <v>3528.5</v>
      </c>
      <c r="J100" s="29">
        <f t="shared" si="6"/>
        <v>3651.3</v>
      </c>
      <c r="K100" s="24">
        <f t="shared" si="6"/>
        <v>3300</v>
      </c>
      <c r="L100" s="24">
        <f t="shared" si="6"/>
        <v>3300</v>
      </c>
      <c r="M100" s="24">
        <f t="shared" si="6"/>
        <v>3300</v>
      </c>
      <c r="N100" s="5"/>
    </row>
    <row r="101" spans="1:14" ht="16.5" thickBot="1">
      <c r="A101" s="280" t="s">
        <v>95</v>
      </c>
      <c r="B101" s="281"/>
      <c r="C101" s="281"/>
      <c r="D101" s="281"/>
      <c r="E101" s="282"/>
      <c r="F101" s="102" t="s">
        <v>93</v>
      </c>
      <c r="G101" s="104">
        <v>211180</v>
      </c>
      <c r="H101" s="29"/>
      <c r="I101" s="29">
        <v>3528.5</v>
      </c>
      <c r="J101" s="74">
        <v>3651.3</v>
      </c>
      <c r="K101" s="105">
        <v>3300</v>
      </c>
      <c r="L101" s="105">
        <v>3300</v>
      </c>
      <c r="M101" s="105">
        <v>3300</v>
      </c>
      <c r="N101" s="5"/>
    </row>
    <row r="102" spans="1:14" ht="16.5" thickBot="1">
      <c r="A102" s="280" t="s">
        <v>96</v>
      </c>
      <c r="B102" s="281"/>
      <c r="C102" s="281"/>
      <c r="D102" s="281"/>
      <c r="E102" s="282"/>
      <c r="F102" s="102" t="s">
        <v>93</v>
      </c>
      <c r="G102" s="104">
        <v>2121</v>
      </c>
      <c r="H102" s="29">
        <f>H103</f>
        <v>0</v>
      </c>
      <c r="I102" s="29">
        <f t="shared" ref="I102:J102" si="7">I103</f>
        <v>814.7</v>
      </c>
      <c r="J102" s="29">
        <f t="shared" si="7"/>
        <v>1058.9000000000001</v>
      </c>
      <c r="K102" s="24">
        <f>K103</f>
        <v>957</v>
      </c>
      <c r="L102" s="24">
        <f>L103</f>
        <v>957</v>
      </c>
      <c r="M102" s="24">
        <f>M103</f>
        <v>957</v>
      </c>
      <c r="N102" s="5"/>
    </row>
    <row r="103" spans="1:14" ht="16.5" thickBot="1">
      <c r="A103" s="277" t="s">
        <v>96</v>
      </c>
      <c r="B103" s="278"/>
      <c r="C103" s="278"/>
      <c r="D103" s="278"/>
      <c r="E103" s="279"/>
      <c r="F103" s="102" t="s">
        <v>93</v>
      </c>
      <c r="G103" s="104">
        <v>212100</v>
      </c>
      <c r="H103" s="74"/>
      <c r="I103" s="74">
        <v>814.7</v>
      </c>
      <c r="J103" s="74">
        <v>1058.9000000000001</v>
      </c>
      <c r="K103" s="105">
        <f>K101*29/100</f>
        <v>957</v>
      </c>
      <c r="L103" s="105">
        <f>L101*29/100</f>
        <v>957</v>
      </c>
      <c r="M103" s="105">
        <f>M101*29/100</f>
        <v>957</v>
      </c>
      <c r="N103" s="5"/>
    </row>
    <row r="104" spans="1:14" ht="16.5" thickBot="1">
      <c r="A104" s="277" t="s">
        <v>97</v>
      </c>
      <c r="B104" s="278"/>
      <c r="C104" s="278"/>
      <c r="D104" s="278"/>
      <c r="E104" s="279"/>
      <c r="F104" s="102" t="s">
        <v>93</v>
      </c>
      <c r="G104" s="104">
        <v>2122</v>
      </c>
      <c r="H104" s="74">
        <f>H105</f>
        <v>0</v>
      </c>
      <c r="I104" s="74">
        <f t="shared" ref="I104:M104" si="8">I105</f>
        <v>159.30000000000001</v>
      </c>
      <c r="J104" s="74">
        <f t="shared" si="8"/>
        <v>14.3</v>
      </c>
      <c r="K104" s="105">
        <f t="shared" si="8"/>
        <v>0</v>
      </c>
      <c r="L104" s="105">
        <f t="shared" si="8"/>
        <v>0</v>
      </c>
      <c r="M104" s="105">
        <f t="shared" si="8"/>
        <v>0</v>
      </c>
      <c r="N104" s="5"/>
    </row>
    <row r="105" spans="1:14" ht="16.5" thickBot="1">
      <c r="A105" s="277" t="s">
        <v>97</v>
      </c>
      <c r="B105" s="278"/>
      <c r="C105" s="278"/>
      <c r="D105" s="278"/>
      <c r="E105" s="279"/>
      <c r="F105" s="102" t="s">
        <v>93</v>
      </c>
      <c r="G105" s="104">
        <v>212210</v>
      </c>
      <c r="H105" s="74"/>
      <c r="I105" s="74">
        <v>159.30000000000001</v>
      </c>
      <c r="J105" s="74">
        <v>14.3</v>
      </c>
      <c r="K105" s="105">
        <v>0</v>
      </c>
      <c r="L105" s="105">
        <v>0</v>
      </c>
      <c r="M105" s="105">
        <v>0</v>
      </c>
      <c r="N105" s="5"/>
    </row>
    <row r="106" spans="1:14" ht="16.5" thickBot="1">
      <c r="A106" s="277" t="s">
        <v>98</v>
      </c>
      <c r="B106" s="278"/>
      <c r="C106" s="278"/>
      <c r="D106" s="278"/>
      <c r="E106" s="279"/>
      <c r="F106" s="102" t="s">
        <v>93</v>
      </c>
      <c r="G106" s="104">
        <v>2221</v>
      </c>
      <c r="H106" s="74">
        <f>H107+H108</f>
        <v>0</v>
      </c>
      <c r="I106" s="74">
        <f t="shared" ref="I106:K106" si="9">I107+I108</f>
        <v>125</v>
      </c>
      <c r="J106" s="74">
        <f t="shared" si="9"/>
        <v>152</v>
      </c>
      <c r="K106" s="105">
        <f t="shared" si="9"/>
        <v>110</v>
      </c>
      <c r="L106" s="105">
        <f t="shared" ref="L106:M106" si="10">L107+L108</f>
        <v>110</v>
      </c>
      <c r="M106" s="105">
        <f t="shared" si="10"/>
        <v>110</v>
      </c>
      <c r="N106" s="5"/>
    </row>
    <row r="107" spans="1:14" ht="16.5" thickBot="1">
      <c r="A107" s="277" t="s">
        <v>99</v>
      </c>
      <c r="B107" s="278"/>
      <c r="C107" s="278"/>
      <c r="D107" s="278"/>
      <c r="E107" s="279"/>
      <c r="F107" s="102" t="s">
        <v>93</v>
      </c>
      <c r="G107" s="104">
        <v>222110</v>
      </c>
      <c r="H107" s="74"/>
      <c r="I107" s="74">
        <v>55</v>
      </c>
      <c r="J107" s="74">
        <v>40</v>
      </c>
      <c r="K107" s="105">
        <v>30</v>
      </c>
      <c r="L107" s="105">
        <v>30</v>
      </c>
      <c r="M107" s="105">
        <v>30</v>
      </c>
      <c r="N107" s="5"/>
    </row>
    <row r="108" spans="1:14" ht="16.5" thickBot="1">
      <c r="A108" s="277" t="s">
        <v>100</v>
      </c>
      <c r="B108" s="278"/>
      <c r="C108" s="278"/>
      <c r="D108" s="278"/>
      <c r="E108" s="279"/>
      <c r="F108" s="102" t="s">
        <v>93</v>
      </c>
      <c r="G108" s="104">
        <v>222120</v>
      </c>
      <c r="H108" s="136"/>
      <c r="I108" s="74">
        <v>70</v>
      </c>
      <c r="J108" s="74">
        <v>112</v>
      </c>
      <c r="K108" s="105">
        <v>80</v>
      </c>
      <c r="L108" s="105">
        <v>80</v>
      </c>
      <c r="M108" s="105">
        <v>80</v>
      </c>
      <c r="N108" s="5"/>
    </row>
    <row r="109" spans="1:14" ht="16.5" thickBot="1">
      <c r="A109" s="277" t="s">
        <v>101</v>
      </c>
      <c r="B109" s="278"/>
      <c r="C109" s="278"/>
      <c r="D109" s="278"/>
      <c r="E109" s="279"/>
      <c r="F109" s="102" t="s">
        <v>93</v>
      </c>
      <c r="G109" s="106">
        <v>2222</v>
      </c>
      <c r="H109" s="137">
        <f t="shared" ref="H109" si="11">H110+H111</f>
        <v>0</v>
      </c>
      <c r="I109" s="74">
        <f>I110+I111</f>
        <v>43.5</v>
      </c>
      <c r="J109" s="74">
        <f>J110+J111</f>
        <v>14.1</v>
      </c>
      <c r="K109" s="105">
        <f>K110+K111</f>
        <v>12</v>
      </c>
      <c r="L109" s="105">
        <f>L110+L111</f>
        <v>12</v>
      </c>
      <c r="M109" s="105">
        <f>M110+M111</f>
        <v>12</v>
      </c>
      <c r="N109" s="5"/>
    </row>
    <row r="110" spans="1:14" ht="16.5" thickBot="1">
      <c r="A110" s="277" t="s">
        <v>102</v>
      </c>
      <c r="B110" s="278"/>
      <c r="C110" s="278"/>
      <c r="D110" s="278"/>
      <c r="E110" s="279"/>
      <c r="F110" s="102" t="s">
        <v>93</v>
      </c>
      <c r="G110" s="106">
        <v>222210</v>
      </c>
      <c r="H110" s="107"/>
      <c r="I110" s="74">
        <v>41</v>
      </c>
      <c r="J110" s="74">
        <v>12.2</v>
      </c>
      <c r="K110" s="105">
        <v>10.5</v>
      </c>
      <c r="L110" s="105">
        <v>10.5</v>
      </c>
      <c r="M110" s="105">
        <v>10.5</v>
      </c>
      <c r="N110" s="5"/>
    </row>
    <row r="111" spans="1:14" ht="16.5" thickBot="1">
      <c r="A111" s="277" t="s">
        <v>103</v>
      </c>
      <c r="B111" s="278"/>
      <c r="C111" s="278"/>
      <c r="D111" s="278"/>
      <c r="E111" s="279"/>
      <c r="F111" s="102" t="s">
        <v>93</v>
      </c>
      <c r="G111" s="104">
        <v>222220</v>
      </c>
      <c r="H111" s="74"/>
      <c r="I111" s="74">
        <v>2.5</v>
      </c>
      <c r="J111" s="74">
        <v>1.9</v>
      </c>
      <c r="K111" s="105">
        <v>1.5</v>
      </c>
      <c r="L111" s="105">
        <v>1.5</v>
      </c>
      <c r="M111" s="105">
        <v>1.5</v>
      </c>
      <c r="N111" s="5"/>
    </row>
    <row r="112" spans="1:14" ht="16.5" thickBot="1">
      <c r="A112" s="277" t="s">
        <v>104</v>
      </c>
      <c r="B112" s="278"/>
      <c r="C112" s="278"/>
      <c r="D112" s="278"/>
      <c r="E112" s="279"/>
      <c r="F112" s="102" t="s">
        <v>93</v>
      </c>
      <c r="G112" s="104">
        <v>2224</v>
      </c>
      <c r="H112" s="74">
        <f>H113</f>
        <v>0</v>
      </c>
      <c r="I112" s="74">
        <f t="shared" ref="I112:M112" si="12">I113</f>
        <v>4.3</v>
      </c>
      <c r="J112" s="74">
        <f t="shared" si="12"/>
        <v>16</v>
      </c>
      <c r="K112" s="105">
        <f t="shared" si="12"/>
        <v>4</v>
      </c>
      <c r="L112" s="105">
        <f t="shared" si="12"/>
        <v>4</v>
      </c>
      <c r="M112" s="105">
        <f t="shared" si="12"/>
        <v>4</v>
      </c>
      <c r="N112" s="5"/>
    </row>
    <row r="113" spans="1:14" ht="16.5" thickBot="1">
      <c r="A113" s="283" t="s">
        <v>104</v>
      </c>
      <c r="B113" s="284"/>
      <c r="C113" s="284"/>
      <c r="D113" s="284"/>
      <c r="E113" s="285"/>
      <c r="F113" s="102" t="s">
        <v>93</v>
      </c>
      <c r="G113" s="104">
        <v>222400</v>
      </c>
      <c r="H113" s="74"/>
      <c r="I113" s="74">
        <v>4.3</v>
      </c>
      <c r="J113" s="74">
        <v>16</v>
      </c>
      <c r="K113" s="105">
        <v>4</v>
      </c>
      <c r="L113" s="105">
        <v>4</v>
      </c>
      <c r="M113" s="105">
        <v>4</v>
      </c>
      <c r="N113" s="5"/>
    </row>
    <row r="114" spans="1:14" ht="16.5" thickBot="1">
      <c r="A114" s="277" t="s">
        <v>105</v>
      </c>
      <c r="B114" s="278"/>
      <c r="C114" s="278"/>
      <c r="D114" s="278"/>
      <c r="E114" s="279"/>
      <c r="F114" s="102" t="s">
        <v>93</v>
      </c>
      <c r="G114" s="104">
        <v>2225</v>
      </c>
      <c r="H114" s="74">
        <f>H115</f>
        <v>0</v>
      </c>
      <c r="I114" s="74">
        <f t="shared" ref="I114:M114" si="13">I115</f>
        <v>35.799999999999997</v>
      </c>
      <c r="J114" s="74">
        <f t="shared" si="13"/>
        <v>4</v>
      </c>
      <c r="K114" s="105">
        <f t="shared" si="13"/>
        <v>4</v>
      </c>
      <c r="L114" s="105">
        <f t="shared" si="13"/>
        <v>4</v>
      </c>
      <c r="M114" s="105">
        <f t="shared" si="13"/>
        <v>4</v>
      </c>
      <c r="N114" s="5"/>
    </row>
    <row r="115" spans="1:14" ht="16.5" thickBot="1">
      <c r="A115" s="277" t="s">
        <v>106</v>
      </c>
      <c r="B115" s="278"/>
      <c r="C115" s="278"/>
      <c r="D115" s="278"/>
      <c r="E115" s="279"/>
      <c r="F115" s="102" t="s">
        <v>93</v>
      </c>
      <c r="G115" s="104">
        <v>222500</v>
      </c>
      <c r="H115" s="74"/>
      <c r="I115" s="74">
        <v>35.799999999999997</v>
      </c>
      <c r="J115" s="74">
        <v>4</v>
      </c>
      <c r="K115" s="105">
        <v>4</v>
      </c>
      <c r="L115" s="105">
        <v>4</v>
      </c>
      <c r="M115" s="105">
        <v>4</v>
      </c>
      <c r="N115" s="5"/>
    </row>
    <row r="116" spans="1:14" ht="16.5" thickBot="1">
      <c r="A116" s="277" t="s">
        <v>107</v>
      </c>
      <c r="B116" s="278"/>
      <c r="C116" s="278"/>
      <c r="D116" s="278"/>
      <c r="E116" s="279"/>
      <c r="F116" s="102" t="s">
        <v>93</v>
      </c>
      <c r="G116" s="104">
        <v>2226</v>
      </c>
      <c r="H116" s="74">
        <f>H117</f>
        <v>0</v>
      </c>
      <c r="I116" s="74">
        <v>5.2</v>
      </c>
      <c r="J116" s="74">
        <f t="shared" ref="J116:M116" si="14">J117</f>
        <v>5</v>
      </c>
      <c r="K116" s="105">
        <f t="shared" si="14"/>
        <v>5</v>
      </c>
      <c r="L116" s="105">
        <f t="shared" si="14"/>
        <v>5</v>
      </c>
      <c r="M116" s="105">
        <f t="shared" si="14"/>
        <v>5</v>
      </c>
      <c r="N116" s="5"/>
    </row>
    <row r="117" spans="1:14" ht="16.5" thickBot="1">
      <c r="A117" s="277" t="s">
        <v>108</v>
      </c>
      <c r="B117" s="278"/>
      <c r="C117" s="278"/>
      <c r="D117" s="278"/>
      <c r="E117" s="279"/>
      <c r="F117" s="102" t="s">
        <v>93</v>
      </c>
      <c r="G117" s="104">
        <v>222600</v>
      </c>
      <c r="H117" s="74"/>
      <c r="I117" s="74">
        <v>5.2</v>
      </c>
      <c r="J117" s="74">
        <v>5</v>
      </c>
      <c r="K117" s="105">
        <v>5</v>
      </c>
      <c r="L117" s="105">
        <v>5</v>
      </c>
      <c r="M117" s="105">
        <v>5</v>
      </c>
      <c r="N117" s="5"/>
    </row>
    <row r="118" spans="1:14" ht="16.5" thickBot="1">
      <c r="A118" s="277" t="s">
        <v>109</v>
      </c>
      <c r="B118" s="278"/>
      <c r="C118" s="278"/>
      <c r="D118" s="278"/>
      <c r="E118" s="279"/>
      <c r="F118" s="102" t="s">
        <v>93</v>
      </c>
      <c r="G118" s="104">
        <v>2227</v>
      </c>
      <c r="H118" s="74">
        <f>H119</f>
        <v>0</v>
      </c>
      <c r="I118" s="74">
        <f t="shared" ref="I118:M118" si="15">I119</f>
        <v>5.0999999999999996</v>
      </c>
      <c r="J118" s="74">
        <f t="shared" si="15"/>
        <v>6</v>
      </c>
      <c r="K118" s="105">
        <f t="shared" si="15"/>
        <v>5</v>
      </c>
      <c r="L118" s="105">
        <f t="shared" si="15"/>
        <v>5</v>
      </c>
      <c r="M118" s="105">
        <f t="shared" si="15"/>
        <v>5</v>
      </c>
      <c r="N118" s="5"/>
    </row>
    <row r="119" spans="1:14" ht="16.5" thickBot="1">
      <c r="A119" s="277" t="s">
        <v>110</v>
      </c>
      <c r="B119" s="278"/>
      <c r="C119" s="278"/>
      <c r="D119" s="278"/>
      <c r="E119" s="279"/>
      <c r="F119" s="102" t="s">
        <v>93</v>
      </c>
      <c r="G119" s="104">
        <v>222710</v>
      </c>
      <c r="H119" s="74"/>
      <c r="I119" s="74">
        <v>5.0999999999999996</v>
      </c>
      <c r="J119" s="74">
        <v>6</v>
      </c>
      <c r="K119" s="105">
        <v>5</v>
      </c>
      <c r="L119" s="105">
        <v>5</v>
      </c>
      <c r="M119" s="105">
        <v>5</v>
      </c>
      <c r="N119" s="5"/>
    </row>
    <row r="120" spans="1:14" ht="16.5" thickBot="1">
      <c r="A120" s="277" t="s">
        <v>111</v>
      </c>
      <c r="B120" s="278"/>
      <c r="C120" s="278"/>
      <c r="D120" s="278"/>
      <c r="E120" s="279"/>
      <c r="F120" s="102" t="s">
        <v>93</v>
      </c>
      <c r="G120" s="104">
        <v>2229</v>
      </c>
      <c r="H120" s="74">
        <f t="shared" ref="H120" si="16">H121+H122+H123</f>
        <v>0</v>
      </c>
      <c r="I120" s="74">
        <f>I121+I122+I123</f>
        <v>114</v>
      </c>
      <c r="J120" s="74">
        <f>J121+J122+J123</f>
        <v>115</v>
      </c>
      <c r="K120" s="105">
        <f>K121+K122+K123</f>
        <v>107</v>
      </c>
      <c r="L120" s="105">
        <f>L121+L122+L123</f>
        <v>107</v>
      </c>
      <c r="M120" s="105">
        <f>M121+M122+M123</f>
        <v>107</v>
      </c>
      <c r="N120" s="5"/>
    </row>
    <row r="121" spans="1:14" ht="16.5" thickBot="1">
      <c r="A121" s="277" t="s">
        <v>112</v>
      </c>
      <c r="B121" s="278"/>
      <c r="C121" s="278"/>
      <c r="D121" s="278"/>
      <c r="E121" s="279"/>
      <c r="F121" s="102" t="s">
        <v>93</v>
      </c>
      <c r="G121" s="104">
        <v>222970</v>
      </c>
      <c r="H121" s="74"/>
      <c r="I121" s="74">
        <v>14.5</v>
      </c>
      <c r="J121" s="74">
        <v>12</v>
      </c>
      <c r="K121" s="105">
        <v>4</v>
      </c>
      <c r="L121" s="105">
        <v>4</v>
      </c>
      <c r="M121" s="105">
        <v>4</v>
      </c>
      <c r="N121" s="5"/>
    </row>
    <row r="122" spans="1:14" ht="16.5" thickBot="1">
      <c r="A122" s="277" t="s">
        <v>113</v>
      </c>
      <c r="B122" s="278"/>
      <c r="C122" s="278"/>
      <c r="D122" s="278"/>
      <c r="E122" s="279"/>
      <c r="F122" s="102" t="s">
        <v>93</v>
      </c>
      <c r="G122" s="104">
        <v>222980</v>
      </c>
      <c r="H122" s="74"/>
      <c r="I122" s="74">
        <v>2.9</v>
      </c>
      <c r="J122" s="74">
        <v>3</v>
      </c>
      <c r="K122" s="105">
        <v>3</v>
      </c>
      <c r="L122" s="105">
        <v>3</v>
      </c>
      <c r="M122" s="105">
        <v>3</v>
      </c>
      <c r="N122" s="5"/>
    </row>
    <row r="123" spans="1:14" ht="16.5" thickBot="1">
      <c r="A123" s="277" t="s">
        <v>114</v>
      </c>
      <c r="B123" s="278"/>
      <c r="C123" s="278"/>
      <c r="D123" s="278"/>
      <c r="E123" s="279"/>
      <c r="F123" s="102" t="s">
        <v>93</v>
      </c>
      <c r="G123" s="104">
        <v>222990</v>
      </c>
      <c r="H123" s="74"/>
      <c r="I123" s="74">
        <v>96.6</v>
      </c>
      <c r="J123" s="74">
        <v>100</v>
      </c>
      <c r="K123" s="105">
        <v>100</v>
      </c>
      <c r="L123" s="105">
        <v>100</v>
      </c>
      <c r="M123" s="105">
        <v>100</v>
      </c>
      <c r="N123" s="5"/>
    </row>
    <row r="124" spans="1:14" ht="16.5" thickBot="1">
      <c r="A124" s="277" t="s">
        <v>115</v>
      </c>
      <c r="B124" s="278"/>
      <c r="C124" s="278"/>
      <c r="D124" s="278"/>
      <c r="E124" s="279"/>
      <c r="F124" s="102" t="s">
        <v>93</v>
      </c>
      <c r="G124" s="104">
        <v>2735</v>
      </c>
      <c r="H124" s="74">
        <f>H125</f>
        <v>0</v>
      </c>
      <c r="I124" s="74">
        <f t="shared" ref="I124:M124" si="17">I125</f>
        <v>24.2</v>
      </c>
      <c r="J124" s="74">
        <f t="shared" si="17"/>
        <v>14</v>
      </c>
      <c r="K124" s="105">
        <f t="shared" si="17"/>
        <v>15</v>
      </c>
      <c r="L124" s="105">
        <f t="shared" si="17"/>
        <v>15</v>
      </c>
      <c r="M124" s="105">
        <f t="shared" si="17"/>
        <v>15</v>
      </c>
      <c r="N124" s="5"/>
    </row>
    <row r="125" spans="1:14" ht="16.5" thickBot="1">
      <c r="A125" s="283" t="s">
        <v>116</v>
      </c>
      <c r="B125" s="284"/>
      <c r="C125" s="284"/>
      <c r="D125" s="284"/>
      <c r="E125" s="285"/>
      <c r="F125" s="102" t="s">
        <v>93</v>
      </c>
      <c r="G125" s="104">
        <v>273500</v>
      </c>
      <c r="H125" s="74"/>
      <c r="I125" s="74">
        <v>24.2</v>
      </c>
      <c r="J125" s="74">
        <v>14</v>
      </c>
      <c r="K125" s="105">
        <v>15</v>
      </c>
      <c r="L125" s="105">
        <v>15</v>
      </c>
      <c r="M125" s="105">
        <v>15</v>
      </c>
      <c r="N125" s="5"/>
    </row>
    <row r="126" spans="1:14" ht="16.5" thickBot="1">
      <c r="A126" s="277" t="s">
        <v>117</v>
      </c>
      <c r="B126" s="278"/>
      <c r="C126" s="278"/>
      <c r="D126" s="278"/>
      <c r="E126" s="279"/>
      <c r="F126" s="102" t="s">
        <v>93</v>
      </c>
      <c r="G126" s="104">
        <v>2819</v>
      </c>
      <c r="H126" s="74">
        <f>H127</f>
        <v>0</v>
      </c>
      <c r="I126" s="74">
        <f t="shared" ref="I126:J126" si="18">I127</f>
        <v>4.5</v>
      </c>
      <c r="J126" s="74">
        <f t="shared" si="18"/>
        <v>6</v>
      </c>
      <c r="K126" s="105">
        <f>K127</f>
        <v>5</v>
      </c>
      <c r="L126" s="105">
        <f>L127</f>
        <v>5</v>
      </c>
      <c r="M126" s="105">
        <f>M127</f>
        <v>5</v>
      </c>
      <c r="N126" s="5"/>
    </row>
    <row r="127" spans="1:14" ht="16.5" thickBot="1">
      <c r="A127" s="277" t="s">
        <v>117</v>
      </c>
      <c r="B127" s="278"/>
      <c r="C127" s="278"/>
      <c r="D127" s="278"/>
      <c r="E127" s="279"/>
      <c r="F127" s="102" t="s">
        <v>93</v>
      </c>
      <c r="G127" s="104">
        <v>281900</v>
      </c>
      <c r="H127" s="74"/>
      <c r="I127" s="74">
        <v>4.5</v>
      </c>
      <c r="J127" s="74">
        <v>6</v>
      </c>
      <c r="K127" s="105">
        <v>5</v>
      </c>
      <c r="L127" s="105">
        <v>5</v>
      </c>
      <c r="M127" s="105">
        <v>5</v>
      </c>
      <c r="N127" s="5"/>
    </row>
    <row r="128" spans="1:14" ht="16.5" thickBot="1">
      <c r="A128" s="277" t="s">
        <v>118</v>
      </c>
      <c r="B128" s="278"/>
      <c r="C128" s="278"/>
      <c r="D128" s="278"/>
      <c r="E128" s="279"/>
      <c r="F128" s="102" t="s">
        <v>93</v>
      </c>
      <c r="G128" s="104">
        <v>3111</v>
      </c>
      <c r="H128" s="74">
        <f>H129</f>
        <v>0</v>
      </c>
      <c r="I128" s="74">
        <f t="shared" ref="I128:M128" si="19">I129</f>
        <v>148.9</v>
      </c>
      <c r="J128" s="74">
        <v>0</v>
      </c>
      <c r="K128" s="105">
        <f t="shared" si="19"/>
        <v>0</v>
      </c>
      <c r="L128" s="105">
        <f t="shared" si="19"/>
        <v>0</v>
      </c>
      <c r="M128" s="105">
        <f t="shared" si="19"/>
        <v>0</v>
      </c>
      <c r="N128" s="5"/>
    </row>
    <row r="129" spans="1:14" ht="16.5" thickBot="1">
      <c r="A129" s="277" t="s">
        <v>119</v>
      </c>
      <c r="B129" s="278"/>
      <c r="C129" s="278"/>
      <c r="D129" s="278"/>
      <c r="E129" s="279"/>
      <c r="F129" s="102" t="s">
        <v>93</v>
      </c>
      <c r="G129" s="104">
        <v>311120</v>
      </c>
      <c r="H129" s="74"/>
      <c r="I129" s="74">
        <v>148.9</v>
      </c>
      <c r="J129" s="74">
        <v>0</v>
      </c>
      <c r="K129" s="105">
        <v>0</v>
      </c>
      <c r="L129" s="105">
        <v>0</v>
      </c>
      <c r="M129" s="105">
        <v>0</v>
      </c>
      <c r="N129" s="5"/>
    </row>
    <row r="130" spans="1:14" ht="16.5" thickBot="1">
      <c r="A130" s="277" t="s">
        <v>182</v>
      </c>
      <c r="B130" s="278"/>
      <c r="C130" s="278"/>
      <c r="D130" s="278"/>
      <c r="E130" s="279"/>
      <c r="F130" s="102" t="s">
        <v>93</v>
      </c>
      <c r="G130" s="104">
        <v>3121</v>
      </c>
      <c r="H130" s="74">
        <f>H131</f>
        <v>0</v>
      </c>
      <c r="I130" s="74">
        <f>I131</f>
        <v>149.30000000000001</v>
      </c>
      <c r="J130" s="74">
        <f t="shared" ref="J130:M130" si="20">J131</f>
        <v>0</v>
      </c>
      <c r="K130" s="105">
        <f t="shared" si="20"/>
        <v>0</v>
      </c>
      <c r="L130" s="105">
        <f t="shared" si="20"/>
        <v>0</v>
      </c>
      <c r="M130" s="105">
        <f t="shared" si="20"/>
        <v>0</v>
      </c>
      <c r="N130" s="5"/>
    </row>
    <row r="131" spans="1:14" ht="16.5" thickBot="1">
      <c r="A131" s="277" t="s">
        <v>181</v>
      </c>
      <c r="B131" s="278"/>
      <c r="C131" s="278"/>
      <c r="D131" s="278"/>
      <c r="E131" s="279"/>
      <c r="F131" s="102" t="s">
        <v>93</v>
      </c>
      <c r="G131" s="104">
        <v>312120</v>
      </c>
      <c r="H131" s="74"/>
      <c r="I131" s="74">
        <v>149.30000000000001</v>
      </c>
      <c r="J131" s="74">
        <v>0</v>
      </c>
      <c r="K131" s="105">
        <v>0</v>
      </c>
      <c r="L131" s="105">
        <v>0</v>
      </c>
      <c r="M131" s="105">
        <v>0</v>
      </c>
      <c r="N131" s="5"/>
    </row>
    <row r="132" spans="1:14" ht="16.5" thickBot="1">
      <c r="A132" s="277" t="s">
        <v>120</v>
      </c>
      <c r="B132" s="278"/>
      <c r="C132" s="278"/>
      <c r="D132" s="278"/>
      <c r="E132" s="279"/>
      <c r="F132" s="102" t="s">
        <v>93</v>
      </c>
      <c r="G132" s="104">
        <v>3141</v>
      </c>
      <c r="H132" s="74">
        <f>H133</f>
        <v>0</v>
      </c>
      <c r="I132" s="74">
        <f t="shared" ref="I132:M132" si="21">I133</f>
        <v>40.9</v>
      </c>
      <c r="J132" s="74">
        <v>5</v>
      </c>
      <c r="K132" s="105">
        <f t="shared" si="21"/>
        <v>0</v>
      </c>
      <c r="L132" s="105">
        <f t="shared" si="21"/>
        <v>0</v>
      </c>
      <c r="M132" s="105">
        <f t="shared" si="21"/>
        <v>0</v>
      </c>
      <c r="N132" s="5"/>
    </row>
    <row r="133" spans="1:14" ht="16.5" thickBot="1">
      <c r="A133" s="277" t="s">
        <v>121</v>
      </c>
      <c r="B133" s="278"/>
      <c r="C133" s="278"/>
      <c r="D133" s="278"/>
      <c r="E133" s="279"/>
      <c r="F133" s="102" t="s">
        <v>93</v>
      </c>
      <c r="G133" s="104">
        <v>314110</v>
      </c>
      <c r="H133" s="74"/>
      <c r="I133" s="74">
        <v>40.9</v>
      </c>
      <c r="J133" s="74">
        <v>5</v>
      </c>
      <c r="K133" s="105">
        <v>0</v>
      </c>
      <c r="L133" s="105">
        <v>0</v>
      </c>
      <c r="M133" s="105">
        <v>0</v>
      </c>
      <c r="N133" s="5"/>
    </row>
    <row r="134" spans="1:14" ht="16.5" thickBot="1">
      <c r="A134" s="277" t="s">
        <v>122</v>
      </c>
      <c r="B134" s="278"/>
      <c r="C134" s="278"/>
      <c r="D134" s="278"/>
      <c r="E134" s="279"/>
      <c r="F134" s="102" t="s">
        <v>93</v>
      </c>
      <c r="G134" s="104">
        <v>3161</v>
      </c>
      <c r="H134" s="74">
        <f>H135</f>
        <v>0</v>
      </c>
      <c r="I134" s="74">
        <f t="shared" ref="I134:M134" si="22">I135</f>
        <v>36.799999999999997</v>
      </c>
      <c r="J134" s="74">
        <f t="shared" si="22"/>
        <v>0</v>
      </c>
      <c r="K134" s="105">
        <f t="shared" si="22"/>
        <v>0</v>
      </c>
      <c r="L134" s="105">
        <f t="shared" si="22"/>
        <v>0</v>
      </c>
      <c r="M134" s="105">
        <f t="shared" si="22"/>
        <v>0</v>
      </c>
      <c r="N134" s="5"/>
    </row>
    <row r="135" spans="1:14" ht="16.5" thickBot="1">
      <c r="A135" s="277" t="s">
        <v>123</v>
      </c>
      <c r="B135" s="278"/>
      <c r="C135" s="278"/>
      <c r="D135" s="278"/>
      <c r="E135" s="279"/>
      <c r="F135" s="102" t="s">
        <v>93</v>
      </c>
      <c r="G135" s="104">
        <v>316110</v>
      </c>
      <c r="H135" s="74"/>
      <c r="I135" s="74">
        <v>36.799999999999997</v>
      </c>
      <c r="J135" s="74">
        <v>0</v>
      </c>
      <c r="K135" s="105">
        <v>0</v>
      </c>
      <c r="L135" s="105">
        <v>0</v>
      </c>
      <c r="M135" s="105">
        <v>0</v>
      </c>
      <c r="N135" s="5"/>
    </row>
    <row r="136" spans="1:14" ht="16.5" thickBot="1">
      <c r="A136" s="277" t="s">
        <v>124</v>
      </c>
      <c r="B136" s="278"/>
      <c r="C136" s="278"/>
      <c r="D136" s="278"/>
      <c r="E136" s="279"/>
      <c r="F136" s="102" t="s">
        <v>93</v>
      </c>
      <c r="G136" s="104">
        <v>3181</v>
      </c>
      <c r="H136" s="74">
        <f>H137</f>
        <v>0</v>
      </c>
      <c r="I136" s="74">
        <f t="shared" ref="I136:M136" si="23">I137</f>
        <v>0</v>
      </c>
      <c r="J136" s="74">
        <f t="shared" si="23"/>
        <v>0</v>
      </c>
      <c r="K136" s="105">
        <f t="shared" si="23"/>
        <v>0</v>
      </c>
      <c r="L136" s="105">
        <f t="shared" si="23"/>
        <v>0</v>
      </c>
      <c r="M136" s="105">
        <f t="shared" si="23"/>
        <v>0</v>
      </c>
      <c r="N136" s="5"/>
    </row>
    <row r="137" spans="1:14" ht="16.5" thickBot="1">
      <c r="A137" s="277" t="s">
        <v>125</v>
      </c>
      <c r="B137" s="278"/>
      <c r="C137" s="278"/>
      <c r="D137" s="278"/>
      <c r="E137" s="279"/>
      <c r="F137" s="102" t="s">
        <v>93</v>
      </c>
      <c r="G137" s="104">
        <v>318110</v>
      </c>
      <c r="H137" s="74"/>
      <c r="I137" s="74">
        <v>0</v>
      </c>
      <c r="J137" s="74">
        <v>0</v>
      </c>
      <c r="K137" s="105">
        <v>0</v>
      </c>
      <c r="L137" s="105">
        <v>0</v>
      </c>
      <c r="M137" s="105">
        <v>0</v>
      </c>
      <c r="N137" s="5"/>
    </row>
    <row r="138" spans="1:14" ht="16.5" thickBot="1">
      <c r="A138" s="277" t="s">
        <v>126</v>
      </c>
      <c r="B138" s="278"/>
      <c r="C138" s="278"/>
      <c r="D138" s="278"/>
      <c r="E138" s="279"/>
      <c r="F138" s="102" t="s">
        <v>93</v>
      </c>
      <c r="G138" s="104">
        <v>3341</v>
      </c>
      <c r="H138" s="74">
        <f>H139</f>
        <v>0</v>
      </c>
      <c r="I138" s="74">
        <f t="shared" ref="I138:M138" si="24">I139</f>
        <v>25.3</v>
      </c>
      <c r="J138" s="74">
        <f t="shared" si="24"/>
        <v>2</v>
      </c>
      <c r="K138" s="105">
        <f t="shared" si="24"/>
        <v>2.6</v>
      </c>
      <c r="L138" s="105">
        <f t="shared" si="24"/>
        <v>2.6</v>
      </c>
      <c r="M138" s="105">
        <f t="shared" si="24"/>
        <v>2.6</v>
      </c>
      <c r="N138" s="5"/>
    </row>
    <row r="139" spans="1:14" ht="16.5" thickBot="1">
      <c r="A139" s="277" t="s">
        <v>127</v>
      </c>
      <c r="B139" s="278"/>
      <c r="C139" s="278"/>
      <c r="D139" s="278"/>
      <c r="E139" s="279"/>
      <c r="F139" s="102" t="s">
        <v>93</v>
      </c>
      <c r="G139" s="104">
        <v>334110</v>
      </c>
      <c r="H139" s="74"/>
      <c r="I139" s="74">
        <v>25.3</v>
      </c>
      <c r="J139" s="74">
        <v>2</v>
      </c>
      <c r="K139" s="105">
        <v>2.6</v>
      </c>
      <c r="L139" s="105">
        <v>2.6</v>
      </c>
      <c r="M139" s="105">
        <v>2.6</v>
      </c>
      <c r="N139" s="5"/>
    </row>
    <row r="140" spans="1:14" ht="16.5" thickBot="1">
      <c r="A140" s="277" t="s">
        <v>128</v>
      </c>
      <c r="B140" s="278"/>
      <c r="C140" s="278"/>
      <c r="D140" s="278"/>
      <c r="E140" s="279"/>
      <c r="F140" s="102" t="s">
        <v>93</v>
      </c>
      <c r="G140" s="104">
        <v>3351</v>
      </c>
      <c r="H140" s="74">
        <f>H141</f>
        <v>0</v>
      </c>
      <c r="I140" s="74">
        <f t="shared" ref="I140:M140" si="25">I141</f>
        <v>9.1999999999999993</v>
      </c>
      <c r="J140" s="74">
        <f t="shared" si="25"/>
        <v>18</v>
      </c>
      <c r="K140" s="105">
        <f t="shared" si="25"/>
        <v>10</v>
      </c>
      <c r="L140" s="105">
        <f t="shared" si="25"/>
        <v>10</v>
      </c>
      <c r="M140" s="105">
        <f t="shared" si="25"/>
        <v>10</v>
      </c>
      <c r="N140" s="5"/>
    </row>
    <row r="141" spans="1:14" ht="16.5" thickBot="1">
      <c r="A141" s="277" t="s">
        <v>129</v>
      </c>
      <c r="B141" s="278"/>
      <c r="C141" s="278"/>
      <c r="D141" s="278"/>
      <c r="E141" s="279"/>
      <c r="F141" s="102" t="s">
        <v>93</v>
      </c>
      <c r="G141" s="104">
        <v>335110</v>
      </c>
      <c r="H141" s="74"/>
      <c r="I141" s="74">
        <v>9.1999999999999993</v>
      </c>
      <c r="J141" s="74">
        <v>18</v>
      </c>
      <c r="K141" s="105">
        <v>10</v>
      </c>
      <c r="L141" s="105">
        <v>10</v>
      </c>
      <c r="M141" s="105">
        <v>10</v>
      </c>
      <c r="N141" s="5"/>
    </row>
    <row r="142" spans="1:14" ht="16.5" thickBot="1">
      <c r="A142" s="277" t="s">
        <v>130</v>
      </c>
      <c r="B142" s="278"/>
      <c r="C142" s="278"/>
      <c r="D142" s="278"/>
      <c r="E142" s="279"/>
      <c r="F142" s="102" t="s">
        <v>93</v>
      </c>
      <c r="G142" s="104">
        <v>3361</v>
      </c>
      <c r="H142" s="74">
        <f>H143</f>
        <v>0</v>
      </c>
      <c r="I142" s="74">
        <f t="shared" ref="I142:M142" si="26">I143</f>
        <v>60.4</v>
      </c>
      <c r="J142" s="74">
        <f t="shared" si="26"/>
        <v>30</v>
      </c>
      <c r="K142" s="105">
        <f t="shared" si="26"/>
        <v>25</v>
      </c>
      <c r="L142" s="105">
        <f t="shared" si="26"/>
        <v>25</v>
      </c>
      <c r="M142" s="105">
        <f t="shared" si="26"/>
        <v>25</v>
      </c>
      <c r="N142" s="5"/>
    </row>
    <row r="143" spans="1:14" ht="16.5" thickBot="1">
      <c r="A143" s="283" t="s">
        <v>131</v>
      </c>
      <c r="B143" s="284"/>
      <c r="C143" s="284"/>
      <c r="D143" s="284"/>
      <c r="E143" s="285"/>
      <c r="F143" s="102" t="s">
        <v>93</v>
      </c>
      <c r="G143" s="104">
        <v>336110</v>
      </c>
      <c r="H143" s="74"/>
      <c r="I143" s="74">
        <v>60.4</v>
      </c>
      <c r="J143" s="74">
        <v>30</v>
      </c>
      <c r="K143" s="105">
        <v>25</v>
      </c>
      <c r="L143" s="105">
        <v>25</v>
      </c>
      <c r="M143" s="105">
        <v>25</v>
      </c>
      <c r="N143" s="5"/>
    </row>
    <row r="144" spans="1:14" ht="16.5" thickBot="1">
      <c r="A144" s="277" t="s">
        <v>132</v>
      </c>
      <c r="B144" s="278"/>
      <c r="C144" s="278"/>
      <c r="D144" s="278"/>
      <c r="E144" s="279"/>
      <c r="F144" s="102" t="s">
        <v>93</v>
      </c>
      <c r="G144" s="104">
        <v>3371</v>
      </c>
      <c r="H144" s="74">
        <f>H145</f>
        <v>0</v>
      </c>
      <c r="I144" s="74">
        <f t="shared" ref="I144:M144" si="27">I145</f>
        <v>49.6</v>
      </c>
      <c r="J144" s="74">
        <f t="shared" si="27"/>
        <v>10</v>
      </c>
      <c r="K144" s="105">
        <f t="shared" si="27"/>
        <v>15</v>
      </c>
      <c r="L144" s="105">
        <f t="shared" si="27"/>
        <v>15</v>
      </c>
      <c r="M144" s="105">
        <f t="shared" si="27"/>
        <v>15</v>
      </c>
      <c r="N144" s="5"/>
    </row>
    <row r="145" spans="1:14" ht="16.5" thickBot="1">
      <c r="A145" s="277" t="s">
        <v>133</v>
      </c>
      <c r="B145" s="278"/>
      <c r="C145" s="278"/>
      <c r="D145" s="278"/>
      <c r="E145" s="279"/>
      <c r="F145" s="102" t="s">
        <v>93</v>
      </c>
      <c r="G145" s="104">
        <v>337110</v>
      </c>
      <c r="H145" s="74"/>
      <c r="I145" s="74">
        <v>49.6</v>
      </c>
      <c r="J145" s="74">
        <v>10</v>
      </c>
      <c r="K145" s="105">
        <v>15</v>
      </c>
      <c r="L145" s="105">
        <v>15</v>
      </c>
      <c r="M145" s="105">
        <v>15</v>
      </c>
      <c r="N145" s="5"/>
    </row>
    <row r="146" spans="1:14" ht="16.5" thickBot="1">
      <c r="A146" s="277" t="s">
        <v>134</v>
      </c>
      <c r="B146" s="278"/>
      <c r="C146" s="278"/>
      <c r="D146" s="278"/>
      <c r="E146" s="279"/>
      <c r="F146" s="102" t="s">
        <v>93</v>
      </c>
      <c r="G146" s="104">
        <v>3381</v>
      </c>
      <c r="H146" s="74">
        <f>H147</f>
        <v>0</v>
      </c>
      <c r="I146" s="74">
        <f t="shared" ref="I146:M146" si="28">I147</f>
        <v>0</v>
      </c>
      <c r="J146" s="74">
        <f t="shared" si="28"/>
        <v>0.6</v>
      </c>
      <c r="K146" s="105">
        <f t="shared" si="28"/>
        <v>1</v>
      </c>
      <c r="L146" s="105">
        <f t="shared" si="28"/>
        <v>1</v>
      </c>
      <c r="M146" s="105">
        <f t="shared" si="28"/>
        <v>1</v>
      </c>
      <c r="N146" s="5"/>
    </row>
    <row r="147" spans="1:14" ht="16.5" thickBot="1">
      <c r="A147" s="277" t="s">
        <v>135</v>
      </c>
      <c r="B147" s="278"/>
      <c r="C147" s="278"/>
      <c r="D147" s="278"/>
      <c r="E147" s="279"/>
      <c r="F147" s="108" t="s">
        <v>93</v>
      </c>
      <c r="G147" s="109">
        <v>338110</v>
      </c>
      <c r="H147" s="74"/>
      <c r="I147" s="74">
        <v>0</v>
      </c>
      <c r="J147" s="74">
        <v>0.6</v>
      </c>
      <c r="K147" s="105">
        <v>1</v>
      </c>
      <c r="L147" s="105">
        <v>1</v>
      </c>
      <c r="M147" s="105">
        <v>1</v>
      </c>
      <c r="N147" s="5"/>
    </row>
    <row r="148" spans="1:14" ht="16.5" thickBot="1">
      <c r="A148" s="277" t="s">
        <v>144</v>
      </c>
      <c r="B148" s="278"/>
      <c r="C148" s="278"/>
      <c r="D148" s="278"/>
      <c r="E148" s="278"/>
      <c r="F148" s="110" t="s">
        <v>93</v>
      </c>
      <c r="G148" s="111">
        <v>3391</v>
      </c>
      <c r="H148" s="74">
        <f>H149</f>
        <v>0</v>
      </c>
      <c r="I148" s="74">
        <f t="shared" ref="I148:M148" si="29">I149</f>
        <v>0</v>
      </c>
      <c r="J148" s="74">
        <f t="shared" si="29"/>
        <v>0</v>
      </c>
      <c r="K148" s="74">
        <f t="shared" si="29"/>
        <v>0</v>
      </c>
      <c r="L148" s="74">
        <f t="shared" si="29"/>
        <v>0</v>
      </c>
      <c r="M148" s="74">
        <f t="shared" si="29"/>
        <v>0</v>
      </c>
      <c r="N148" s="5"/>
    </row>
    <row r="149" spans="1:14" ht="16.5" thickBot="1">
      <c r="A149" s="277" t="s">
        <v>145</v>
      </c>
      <c r="B149" s="278"/>
      <c r="C149" s="278"/>
      <c r="D149" s="278"/>
      <c r="E149" s="278"/>
      <c r="F149" s="110" t="s">
        <v>93</v>
      </c>
      <c r="G149" s="111">
        <v>339110</v>
      </c>
      <c r="H149" s="74"/>
      <c r="I149" s="74">
        <v>0</v>
      </c>
      <c r="J149" s="74">
        <v>0</v>
      </c>
      <c r="K149" s="105">
        <v>0</v>
      </c>
      <c r="L149" s="105">
        <v>0</v>
      </c>
      <c r="M149" s="105">
        <v>0</v>
      </c>
      <c r="N149" s="5"/>
    </row>
    <row r="150" spans="1:14" ht="16.5" thickBot="1">
      <c r="A150" s="286" t="s">
        <v>136</v>
      </c>
      <c r="B150" s="287"/>
      <c r="C150" s="287"/>
      <c r="D150" s="287"/>
      <c r="E150" s="288"/>
      <c r="F150" s="112" t="s">
        <v>137</v>
      </c>
      <c r="G150" s="113"/>
      <c r="H150" s="29">
        <f t="shared" ref="H150:I150" si="30">H152</f>
        <v>0</v>
      </c>
      <c r="I150" s="29">
        <f t="shared" si="30"/>
        <v>31.4</v>
      </c>
      <c r="J150" s="29">
        <f>J152</f>
        <v>50</v>
      </c>
      <c r="K150" s="24">
        <f>K151</f>
        <v>0</v>
      </c>
      <c r="L150" s="24">
        <f>L151</f>
        <v>0</v>
      </c>
      <c r="M150" s="24">
        <f>M151</f>
        <v>0</v>
      </c>
      <c r="N150" s="5"/>
    </row>
    <row r="151" spans="1:14" ht="16.5" thickBot="1">
      <c r="A151" s="277" t="s">
        <v>104</v>
      </c>
      <c r="B151" s="278"/>
      <c r="C151" s="278"/>
      <c r="D151" s="278"/>
      <c r="E151" s="278"/>
      <c r="F151" s="102" t="s">
        <v>137</v>
      </c>
      <c r="G151" s="114">
        <v>2224</v>
      </c>
      <c r="H151" s="74">
        <f>H152</f>
        <v>0</v>
      </c>
      <c r="I151" s="74">
        <f t="shared" ref="I151:M151" si="31">I152</f>
        <v>31.4</v>
      </c>
      <c r="J151" s="74">
        <f t="shared" si="31"/>
        <v>50</v>
      </c>
      <c r="K151" s="105">
        <f t="shared" si="31"/>
        <v>0</v>
      </c>
      <c r="L151" s="105">
        <f t="shared" si="31"/>
        <v>0</v>
      </c>
      <c r="M151" s="105">
        <f t="shared" si="31"/>
        <v>0</v>
      </c>
      <c r="N151" s="5"/>
    </row>
    <row r="152" spans="1:14" ht="16.5" thickBot="1">
      <c r="A152" s="277" t="s">
        <v>136</v>
      </c>
      <c r="B152" s="278"/>
      <c r="C152" s="278"/>
      <c r="D152" s="278"/>
      <c r="E152" s="278"/>
      <c r="F152" s="102" t="s">
        <v>137</v>
      </c>
      <c r="G152" s="114">
        <v>222400</v>
      </c>
      <c r="H152" s="29"/>
      <c r="I152" s="74">
        <v>31.4</v>
      </c>
      <c r="J152" s="74">
        <v>50</v>
      </c>
      <c r="K152" s="105">
        <v>0</v>
      </c>
      <c r="L152" s="105">
        <v>0</v>
      </c>
      <c r="M152" s="105">
        <v>0</v>
      </c>
      <c r="N152" s="12"/>
    </row>
    <row r="153" spans="1:14" ht="16.5" thickBot="1">
      <c r="A153" s="286" t="s">
        <v>138</v>
      </c>
      <c r="B153" s="287"/>
      <c r="C153" s="287"/>
      <c r="D153" s="287"/>
      <c r="E153" s="288"/>
      <c r="F153" s="115" t="s">
        <v>139</v>
      </c>
      <c r="G153" s="59"/>
      <c r="H153" s="29">
        <f t="shared" ref="H153" si="32">H155+H157+H159+H161+H162+H164+H166+H168+H170+H172</f>
        <v>0</v>
      </c>
      <c r="I153" s="29">
        <f>I155+I157+I159+I161+I162+I164+I166+I168+I170+I172</f>
        <v>288.19999999999993</v>
      </c>
      <c r="J153" s="29">
        <f>J155+J157+J159+J161+J162+J164+J166+J168+J170+J172</f>
        <v>391.9</v>
      </c>
      <c r="K153" s="24">
        <f>K154+K156+K158+K160+K163+K165+K167+K169+K171</f>
        <v>371.95600000000002</v>
      </c>
      <c r="L153" s="24">
        <f>L154+L156+L158+L160+L163+L165+L167+L169+L171</f>
        <v>371.95600000000002</v>
      </c>
      <c r="M153" s="24">
        <f>M154+M156+M158+M160+M163+M165+M167+M169+M171</f>
        <v>371.95600000000002</v>
      </c>
      <c r="N153" s="5"/>
    </row>
    <row r="154" spans="1:14" ht="16.5" thickBot="1">
      <c r="A154" s="265" t="s">
        <v>94</v>
      </c>
      <c r="B154" s="265"/>
      <c r="C154" s="265"/>
      <c r="D154" s="265"/>
      <c r="E154" s="266"/>
      <c r="F154" s="116"/>
      <c r="G154" s="104">
        <v>2111</v>
      </c>
      <c r="H154" s="74">
        <f>H155</f>
        <v>0</v>
      </c>
      <c r="I154" s="74">
        <f t="shared" ref="I154:J154" si="33">I155</f>
        <v>81.5</v>
      </c>
      <c r="J154" s="74">
        <f t="shared" si="33"/>
        <v>84.2</v>
      </c>
      <c r="K154" s="105">
        <f>K155</f>
        <v>86.4</v>
      </c>
      <c r="L154" s="105">
        <f>L155</f>
        <v>86.4</v>
      </c>
      <c r="M154" s="105">
        <f>M155</f>
        <v>86.4</v>
      </c>
      <c r="N154" s="5"/>
    </row>
    <row r="155" spans="1:14" ht="16.5" thickBot="1">
      <c r="A155" s="277" t="s">
        <v>95</v>
      </c>
      <c r="B155" s="278"/>
      <c r="C155" s="278"/>
      <c r="D155" s="278"/>
      <c r="E155" s="279"/>
      <c r="F155" s="117" t="s">
        <v>139</v>
      </c>
      <c r="G155" s="104">
        <v>211180</v>
      </c>
      <c r="H155" s="74"/>
      <c r="I155" s="74">
        <v>81.5</v>
      </c>
      <c r="J155" s="74">
        <v>84.2</v>
      </c>
      <c r="K155" s="105">
        <v>86.4</v>
      </c>
      <c r="L155" s="105">
        <v>86.4</v>
      </c>
      <c r="M155" s="105">
        <v>86.4</v>
      </c>
      <c r="N155" s="5"/>
    </row>
    <row r="156" spans="1:14" ht="16.5" thickBot="1">
      <c r="A156" s="280" t="s">
        <v>96</v>
      </c>
      <c r="B156" s="281"/>
      <c r="C156" s="281"/>
      <c r="D156" s="281"/>
      <c r="E156" s="282"/>
      <c r="F156" s="117" t="s">
        <v>139</v>
      </c>
      <c r="G156" s="104">
        <v>2121</v>
      </c>
      <c r="H156" s="74">
        <f>H157</f>
        <v>0</v>
      </c>
      <c r="I156" s="74">
        <f t="shared" ref="I156:M156" si="34">I157</f>
        <v>18.8</v>
      </c>
      <c r="J156" s="74">
        <f t="shared" si="34"/>
        <v>24.4</v>
      </c>
      <c r="K156" s="105">
        <f t="shared" si="34"/>
        <v>25.056000000000004</v>
      </c>
      <c r="L156" s="105">
        <f t="shared" si="34"/>
        <v>25.056000000000004</v>
      </c>
      <c r="M156" s="105">
        <f t="shared" si="34"/>
        <v>25.056000000000004</v>
      </c>
      <c r="N156" s="5"/>
    </row>
    <row r="157" spans="1:14" ht="16.5" thickBot="1">
      <c r="A157" s="277" t="s">
        <v>96</v>
      </c>
      <c r="B157" s="278"/>
      <c r="C157" s="278"/>
      <c r="D157" s="278"/>
      <c r="E157" s="279"/>
      <c r="F157" s="117" t="s">
        <v>139</v>
      </c>
      <c r="G157" s="104">
        <v>212100</v>
      </c>
      <c r="H157" s="74"/>
      <c r="I157" s="74">
        <v>18.8</v>
      </c>
      <c r="J157" s="74">
        <v>24.4</v>
      </c>
      <c r="K157" s="105">
        <f>K155*29/100</f>
        <v>25.056000000000004</v>
      </c>
      <c r="L157" s="105">
        <f>L155*29/100</f>
        <v>25.056000000000004</v>
      </c>
      <c r="M157" s="105">
        <f>M155*29/100</f>
        <v>25.056000000000004</v>
      </c>
      <c r="N157" s="5"/>
    </row>
    <row r="158" spans="1:14" ht="16.5" thickBot="1">
      <c r="A158" s="277" t="s">
        <v>97</v>
      </c>
      <c r="B158" s="278"/>
      <c r="C158" s="278"/>
      <c r="D158" s="278"/>
      <c r="E158" s="279"/>
      <c r="F158" s="117" t="s">
        <v>139</v>
      </c>
      <c r="G158" s="104">
        <v>2122</v>
      </c>
      <c r="H158" s="74">
        <f>H159</f>
        <v>0</v>
      </c>
      <c r="I158" s="74">
        <f t="shared" ref="I158:M158" si="35">I159</f>
        <v>3.6</v>
      </c>
      <c r="J158" s="74">
        <f t="shared" si="35"/>
        <v>0.3</v>
      </c>
      <c r="K158" s="105">
        <f t="shared" si="35"/>
        <v>0</v>
      </c>
      <c r="L158" s="105">
        <f t="shared" si="35"/>
        <v>0</v>
      </c>
      <c r="M158" s="105">
        <f t="shared" si="35"/>
        <v>0</v>
      </c>
      <c r="N158" s="5"/>
    </row>
    <row r="159" spans="1:14" ht="16.5" thickBot="1">
      <c r="A159" s="277" t="s">
        <v>97</v>
      </c>
      <c r="B159" s="278"/>
      <c r="C159" s="278"/>
      <c r="D159" s="278"/>
      <c r="E159" s="279"/>
      <c r="F159" s="117" t="s">
        <v>139</v>
      </c>
      <c r="G159" s="104">
        <v>212210</v>
      </c>
      <c r="H159" s="74"/>
      <c r="I159" s="74">
        <v>3.6</v>
      </c>
      <c r="J159" s="74">
        <v>0.3</v>
      </c>
      <c r="K159" s="105">
        <v>0</v>
      </c>
      <c r="L159" s="105">
        <v>0</v>
      </c>
      <c r="M159" s="105">
        <v>0</v>
      </c>
      <c r="N159" s="5"/>
    </row>
    <row r="160" spans="1:14" ht="16.5" thickBot="1">
      <c r="A160" s="277" t="s">
        <v>98</v>
      </c>
      <c r="B160" s="278"/>
      <c r="C160" s="278"/>
      <c r="D160" s="278"/>
      <c r="E160" s="279"/>
      <c r="F160" s="117" t="s">
        <v>139</v>
      </c>
      <c r="G160" s="104">
        <v>2221</v>
      </c>
      <c r="H160" s="74">
        <f t="shared" ref="H160:I160" si="36">H162+H161</f>
        <v>0</v>
      </c>
      <c r="I160" s="74">
        <f t="shared" si="36"/>
        <v>25</v>
      </c>
      <c r="J160" s="74">
        <f>J162+J161</f>
        <v>13</v>
      </c>
      <c r="K160" s="105">
        <f>K161+K162</f>
        <v>0</v>
      </c>
      <c r="L160" s="105">
        <f>L161+L162</f>
        <v>0</v>
      </c>
      <c r="M160" s="105">
        <f>M161+M162</f>
        <v>0</v>
      </c>
      <c r="N160" s="5"/>
    </row>
    <row r="161" spans="1:14" ht="16.5" thickBot="1">
      <c r="A161" s="277" t="s">
        <v>99</v>
      </c>
      <c r="B161" s="278"/>
      <c r="C161" s="278"/>
      <c r="D161" s="278"/>
      <c r="E161" s="279"/>
      <c r="F161" s="117" t="s">
        <v>139</v>
      </c>
      <c r="G161" s="104">
        <v>222110</v>
      </c>
      <c r="H161" s="74"/>
      <c r="I161" s="74">
        <v>10</v>
      </c>
      <c r="J161" s="74">
        <v>5</v>
      </c>
      <c r="K161" s="105">
        <v>0</v>
      </c>
      <c r="L161" s="105">
        <v>0</v>
      </c>
      <c r="M161" s="105">
        <v>0</v>
      </c>
      <c r="N161" s="5"/>
    </row>
    <row r="162" spans="1:14" ht="16.5" thickBot="1">
      <c r="A162" s="283" t="s">
        <v>100</v>
      </c>
      <c r="B162" s="284"/>
      <c r="C162" s="284"/>
      <c r="D162" s="284"/>
      <c r="E162" s="285"/>
      <c r="F162" s="117" t="s">
        <v>139</v>
      </c>
      <c r="G162" s="104">
        <v>222120</v>
      </c>
      <c r="H162" s="74"/>
      <c r="I162" s="74">
        <v>15</v>
      </c>
      <c r="J162" s="74">
        <v>8</v>
      </c>
      <c r="K162" s="105">
        <v>0</v>
      </c>
      <c r="L162" s="105">
        <v>0</v>
      </c>
      <c r="M162" s="105">
        <v>0</v>
      </c>
      <c r="N162" s="5"/>
    </row>
    <row r="163" spans="1:14" ht="16.5" thickBot="1">
      <c r="A163" s="277" t="s">
        <v>115</v>
      </c>
      <c r="B163" s="278"/>
      <c r="C163" s="278"/>
      <c r="D163" s="278"/>
      <c r="E163" s="279"/>
      <c r="F163" s="117" t="s">
        <v>139</v>
      </c>
      <c r="G163" s="104">
        <v>2735</v>
      </c>
      <c r="H163" s="74">
        <f>H164</f>
        <v>0</v>
      </c>
      <c r="I163" s="74">
        <f t="shared" ref="I163:M163" si="37">I164</f>
        <v>0.9</v>
      </c>
      <c r="J163" s="74">
        <f t="shared" si="37"/>
        <v>0.6</v>
      </c>
      <c r="K163" s="105">
        <f t="shared" si="37"/>
        <v>0.5</v>
      </c>
      <c r="L163" s="105">
        <f t="shared" si="37"/>
        <v>0.5</v>
      </c>
      <c r="M163" s="105">
        <f t="shared" si="37"/>
        <v>0.5</v>
      </c>
      <c r="N163" s="5"/>
    </row>
    <row r="164" spans="1:14" ht="16.5" thickBot="1">
      <c r="A164" s="277" t="s">
        <v>140</v>
      </c>
      <c r="B164" s="278"/>
      <c r="C164" s="278"/>
      <c r="D164" s="278"/>
      <c r="E164" s="279"/>
      <c r="F164" s="117" t="s">
        <v>139</v>
      </c>
      <c r="G164" s="104">
        <v>273500</v>
      </c>
      <c r="H164" s="74"/>
      <c r="I164" s="74">
        <v>0.9</v>
      </c>
      <c r="J164" s="74">
        <v>0.6</v>
      </c>
      <c r="K164" s="105">
        <v>0.5</v>
      </c>
      <c r="L164" s="105">
        <v>0.5</v>
      </c>
      <c r="M164" s="105">
        <v>0.5</v>
      </c>
      <c r="N164" s="5"/>
    </row>
    <row r="165" spans="1:14" ht="16.5" thickBot="1">
      <c r="A165" s="277" t="s">
        <v>141</v>
      </c>
      <c r="B165" s="278"/>
      <c r="C165" s="278"/>
      <c r="D165" s="278"/>
      <c r="E165" s="279"/>
      <c r="F165" s="117" t="s">
        <v>139</v>
      </c>
      <c r="G165" s="104">
        <v>3331</v>
      </c>
      <c r="H165" s="74">
        <f>H166</f>
        <v>0</v>
      </c>
      <c r="I165" s="74">
        <f t="shared" ref="I165:M165" si="38">I166</f>
        <v>146.5</v>
      </c>
      <c r="J165" s="74">
        <f t="shared" si="38"/>
        <v>259.39999999999998</v>
      </c>
      <c r="K165" s="105">
        <f t="shared" si="38"/>
        <v>253</v>
      </c>
      <c r="L165" s="105">
        <f t="shared" si="38"/>
        <v>253</v>
      </c>
      <c r="M165" s="105">
        <f t="shared" si="38"/>
        <v>253</v>
      </c>
      <c r="N165" s="5"/>
    </row>
    <row r="166" spans="1:14" ht="16.5" thickBot="1">
      <c r="A166" s="277" t="s">
        <v>142</v>
      </c>
      <c r="B166" s="278"/>
      <c r="C166" s="278"/>
      <c r="D166" s="278"/>
      <c r="E166" s="279"/>
      <c r="F166" s="117" t="s">
        <v>139</v>
      </c>
      <c r="G166" s="104">
        <v>333110</v>
      </c>
      <c r="H166" s="74"/>
      <c r="I166" s="74">
        <v>146.5</v>
      </c>
      <c r="J166" s="74">
        <v>259.39999999999998</v>
      </c>
      <c r="K166" s="105">
        <v>253</v>
      </c>
      <c r="L166" s="105">
        <v>253</v>
      </c>
      <c r="M166" s="105">
        <v>253</v>
      </c>
      <c r="N166" s="5"/>
    </row>
    <row r="167" spans="1:14" ht="16.5" thickBot="1">
      <c r="A167" s="277" t="s">
        <v>130</v>
      </c>
      <c r="B167" s="278"/>
      <c r="C167" s="278"/>
      <c r="D167" s="278"/>
      <c r="E167" s="279"/>
      <c r="F167" s="117" t="s">
        <v>139</v>
      </c>
      <c r="G167" s="104">
        <v>3361</v>
      </c>
      <c r="H167" s="74">
        <f>H168</f>
        <v>0</v>
      </c>
      <c r="I167" s="74">
        <f t="shared" ref="I167:M167" si="39">I168</f>
        <v>6</v>
      </c>
      <c r="J167" s="74">
        <f t="shared" si="39"/>
        <v>6</v>
      </c>
      <c r="K167" s="105">
        <f t="shared" si="39"/>
        <v>5</v>
      </c>
      <c r="L167" s="105">
        <f t="shared" si="39"/>
        <v>5</v>
      </c>
      <c r="M167" s="105">
        <f t="shared" si="39"/>
        <v>5</v>
      </c>
      <c r="N167" s="5"/>
    </row>
    <row r="168" spans="1:14" ht="16.5" thickBot="1">
      <c r="A168" s="277" t="s">
        <v>131</v>
      </c>
      <c r="B168" s="278"/>
      <c r="C168" s="278"/>
      <c r="D168" s="278"/>
      <c r="E168" s="279"/>
      <c r="F168" s="117" t="s">
        <v>139</v>
      </c>
      <c r="G168" s="104">
        <v>336110</v>
      </c>
      <c r="H168" s="74"/>
      <c r="I168" s="74">
        <v>6</v>
      </c>
      <c r="J168" s="74">
        <v>6</v>
      </c>
      <c r="K168" s="105">
        <v>5</v>
      </c>
      <c r="L168" s="105">
        <v>5</v>
      </c>
      <c r="M168" s="105">
        <v>5</v>
      </c>
      <c r="N168" s="5"/>
    </row>
    <row r="169" spans="1:14" ht="16.5" thickBot="1">
      <c r="A169" s="277" t="s">
        <v>134</v>
      </c>
      <c r="B169" s="278"/>
      <c r="C169" s="278"/>
      <c r="D169" s="278"/>
      <c r="E169" s="279"/>
      <c r="F169" s="117" t="s">
        <v>139</v>
      </c>
      <c r="G169" s="104">
        <v>3381</v>
      </c>
      <c r="H169" s="74">
        <f>H170</f>
        <v>0</v>
      </c>
      <c r="I169" s="74">
        <f t="shared" ref="I169:M169" si="40">I170</f>
        <v>2.9</v>
      </c>
      <c r="J169" s="74">
        <f t="shared" si="40"/>
        <v>1</v>
      </c>
      <c r="K169" s="105">
        <f t="shared" si="40"/>
        <v>1</v>
      </c>
      <c r="L169" s="105">
        <f t="shared" si="40"/>
        <v>1</v>
      </c>
      <c r="M169" s="105">
        <f t="shared" si="40"/>
        <v>1</v>
      </c>
      <c r="N169" s="5"/>
    </row>
    <row r="170" spans="1:14" ht="16.5" thickBot="1">
      <c r="A170" s="277" t="s">
        <v>143</v>
      </c>
      <c r="B170" s="278"/>
      <c r="C170" s="278"/>
      <c r="D170" s="278"/>
      <c r="E170" s="279"/>
      <c r="F170" s="117" t="s">
        <v>139</v>
      </c>
      <c r="G170" s="104">
        <v>338110</v>
      </c>
      <c r="H170" s="74"/>
      <c r="I170" s="74">
        <v>2.9</v>
      </c>
      <c r="J170" s="74">
        <v>1</v>
      </c>
      <c r="K170" s="105">
        <v>1</v>
      </c>
      <c r="L170" s="105">
        <v>1</v>
      </c>
      <c r="M170" s="105">
        <v>1</v>
      </c>
      <c r="N170" s="5"/>
    </row>
    <row r="171" spans="1:14" ht="16.5" thickBot="1">
      <c r="A171" s="277" t="s">
        <v>144</v>
      </c>
      <c r="B171" s="278"/>
      <c r="C171" s="278"/>
      <c r="D171" s="278"/>
      <c r="E171" s="279"/>
      <c r="F171" s="117" t="s">
        <v>139</v>
      </c>
      <c r="G171" s="104">
        <v>3391</v>
      </c>
      <c r="H171" s="74">
        <f>H172</f>
        <v>0</v>
      </c>
      <c r="I171" s="74">
        <f t="shared" ref="I171:M171" si="41">I172</f>
        <v>3</v>
      </c>
      <c r="J171" s="74">
        <f t="shared" si="41"/>
        <v>3</v>
      </c>
      <c r="K171" s="105">
        <f t="shared" si="41"/>
        <v>1</v>
      </c>
      <c r="L171" s="105">
        <f t="shared" si="41"/>
        <v>1</v>
      </c>
      <c r="M171" s="105">
        <f t="shared" si="41"/>
        <v>1</v>
      </c>
      <c r="N171" s="5"/>
    </row>
    <row r="172" spans="1:14" ht="16.5" thickBot="1">
      <c r="A172" s="277" t="s">
        <v>145</v>
      </c>
      <c r="B172" s="278"/>
      <c r="C172" s="278"/>
      <c r="D172" s="278"/>
      <c r="E172" s="279"/>
      <c r="F172" s="117" t="s">
        <v>139</v>
      </c>
      <c r="G172" s="104">
        <v>339110</v>
      </c>
      <c r="H172" s="74"/>
      <c r="I172" s="74">
        <v>3</v>
      </c>
      <c r="J172" s="74">
        <v>3</v>
      </c>
      <c r="K172" s="105">
        <v>1</v>
      </c>
      <c r="L172" s="105">
        <v>1</v>
      </c>
      <c r="M172" s="105">
        <v>1</v>
      </c>
      <c r="N172" s="5"/>
    </row>
    <row r="173" spans="1:14" ht="16.5" thickBot="1">
      <c r="A173" s="286" t="s">
        <v>146</v>
      </c>
      <c r="B173" s="287"/>
      <c r="C173" s="287"/>
      <c r="D173" s="287"/>
      <c r="E173" s="288"/>
      <c r="F173" s="118">
        <v>492</v>
      </c>
      <c r="G173" s="118"/>
      <c r="H173" s="29">
        <f t="shared" ref="H173:I173" si="42">H174</f>
        <v>0</v>
      </c>
      <c r="I173" s="29">
        <f t="shared" si="42"/>
        <v>52</v>
      </c>
      <c r="J173" s="29">
        <f>J174</f>
        <v>52</v>
      </c>
      <c r="K173" s="24">
        <f>K174</f>
        <v>54</v>
      </c>
      <c r="L173" s="24">
        <f>L174</f>
        <v>54</v>
      </c>
      <c r="M173" s="24">
        <f>M174</f>
        <v>54</v>
      </c>
      <c r="N173" s="5"/>
    </row>
    <row r="174" spans="1:14" ht="16.5" thickBot="1">
      <c r="A174" s="277" t="s">
        <v>147</v>
      </c>
      <c r="B174" s="278"/>
      <c r="C174" s="278"/>
      <c r="D174" s="278"/>
      <c r="E174" s="279"/>
      <c r="F174" s="65">
        <v>492</v>
      </c>
      <c r="G174" s="65">
        <v>2725</v>
      </c>
      <c r="H174" s="74">
        <f>H175</f>
        <v>0</v>
      </c>
      <c r="I174" s="74">
        <f t="shared" ref="I174:M174" si="43">I175</f>
        <v>52</v>
      </c>
      <c r="J174" s="74">
        <f t="shared" si="43"/>
        <v>52</v>
      </c>
      <c r="K174" s="105">
        <f t="shared" si="43"/>
        <v>54</v>
      </c>
      <c r="L174" s="105">
        <f t="shared" si="43"/>
        <v>54</v>
      </c>
      <c r="M174" s="105">
        <f t="shared" si="43"/>
        <v>54</v>
      </c>
      <c r="N174" s="5"/>
    </row>
    <row r="175" spans="1:14" ht="16.5" thickBot="1">
      <c r="A175" s="277" t="s">
        <v>148</v>
      </c>
      <c r="B175" s="278"/>
      <c r="C175" s="278"/>
      <c r="D175" s="278"/>
      <c r="E175" s="279"/>
      <c r="F175" s="104">
        <v>492</v>
      </c>
      <c r="G175" s="104">
        <v>272500</v>
      </c>
      <c r="H175" s="74"/>
      <c r="I175" s="74">
        <v>52</v>
      </c>
      <c r="J175" s="74">
        <v>52</v>
      </c>
      <c r="K175" s="105">
        <v>54</v>
      </c>
      <c r="L175" s="105">
        <v>54</v>
      </c>
      <c r="M175" s="105">
        <v>54</v>
      </c>
      <c r="N175" s="13"/>
    </row>
    <row r="176" spans="1:14" ht="15.75" thickBo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14"/>
    </row>
    <row r="177" spans="1:14" ht="15.75" thickBot="1">
      <c r="A177" s="119" t="s">
        <v>149</v>
      </c>
      <c r="B177" s="120"/>
      <c r="C177" s="120"/>
      <c r="D177" s="120"/>
      <c r="E177" s="120"/>
      <c r="F177" s="120"/>
      <c r="G177" s="120"/>
      <c r="H177" s="120"/>
      <c r="I177" s="120"/>
      <c r="J177" s="120"/>
      <c r="K177" s="120"/>
      <c r="L177" s="120"/>
      <c r="M177" s="121"/>
      <c r="N177" s="122"/>
    </row>
    <row r="178" spans="1:14" ht="15.75" thickBot="1">
      <c r="A178" s="308" t="s">
        <v>16</v>
      </c>
      <c r="B178" s="310" t="s">
        <v>8</v>
      </c>
      <c r="C178" s="311"/>
      <c r="D178" s="311"/>
      <c r="E178" s="312"/>
      <c r="F178" s="306" t="s">
        <v>150</v>
      </c>
      <c r="G178" s="306" t="s">
        <v>151</v>
      </c>
      <c r="H178" s="306" t="s">
        <v>152</v>
      </c>
      <c r="I178" s="123">
        <v>2020</v>
      </c>
      <c r="J178" s="306" t="s">
        <v>153</v>
      </c>
      <c r="K178" s="123">
        <v>2022</v>
      </c>
      <c r="L178" s="123">
        <v>2023</v>
      </c>
      <c r="M178" s="124">
        <v>2024</v>
      </c>
      <c r="N178" s="14"/>
    </row>
    <row r="179" spans="1:14" ht="34.5" customHeight="1" thickBot="1">
      <c r="A179" s="309"/>
      <c r="B179" s="123" t="s">
        <v>154</v>
      </c>
      <c r="C179" s="125" t="s">
        <v>155</v>
      </c>
      <c r="D179" s="126" t="s">
        <v>20</v>
      </c>
      <c r="E179" s="125" t="s">
        <v>176</v>
      </c>
      <c r="F179" s="307"/>
      <c r="G179" s="307"/>
      <c r="H179" s="307"/>
      <c r="I179" s="127" t="s">
        <v>156</v>
      </c>
      <c r="J179" s="307"/>
      <c r="K179" s="127" t="s">
        <v>20</v>
      </c>
      <c r="L179" s="127" t="s">
        <v>21</v>
      </c>
      <c r="M179" s="127" t="s">
        <v>21</v>
      </c>
      <c r="N179" s="5"/>
    </row>
    <row r="180" spans="1:14" ht="15.75" thickBot="1">
      <c r="A180" s="128">
        <v>1</v>
      </c>
      <c r="B180" s="127">
        <v>2</v>
      </c>
      <c r="C180" s="127">
        <v>3</v>
      </c>
      <c r="D180" s="127">
        <v>4</v>
      </c>
      <c r="E180" s="127">
        <v>5</v>
      </c>
      <c r="F180" s="127">
        <v>6</v>
      </c>
      <c r="G180" s="127">
        <v>7</v>
      </c>
      <c r="H180" s="127">
        <v>8</v>
      </c>
      <c r="I180" s="127">
        <v>9</v>
      </c>
      <c r="J180" s="127" t="s">
        <v>157</v>
      </c>
      <c r="K180" s="127">
        <v>11</v>
      </c>
      <c r="L180" s="127">
        <v>12</v>
      </c>
      <c r="M180" s="127">
        <v>13</v>
      </c>
      <c r="N180" s="5"/>
    </row>
    <row r="181" spans="1:14" ht="15.75" thickBot="1">
      <c r="A181" s="129"/>
      <c r="B181" s="130"/>
      <c r="C181" s="130"/>
      <c r="D181" s="130"/>
      <c r="E181" s="130"/>
      <c r="F181" s="131"/>
      <c r="G181" s="131"/>
      <c r="H181" s="131"/>
      <c r="I181" s="131"/>
      <c r="J181" s="131"/>
      <c r="K181" s="131"/>
      <c r="L181" s="131"/>
      <c r="M181" s="131"/>
      <c r="N181" s="5"/>
    </row>
    <row r="182" spans="1:14" ht="15.75" thickBot="1">
      <c r="A182" s="129"/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5"/>
    </row>
    <row r="183" spans="1:14" ht="15.75" thickBot="1">
      <c r="A183" s="129"/>
      <c r="B183" s="131"/>
      <c r="C183" s="131"/>
      <c r="D183" s="131"/>
      <c r="E183" s="131"/>
      <c r="F183" s="131"/>
      <c r="G183" s="131"/>
      <c r="H183" s="131"/>
      <c r="I183" s="131"/>
      <c r="J183" s="131"/>
      <c r="K183" s="131"/>
      <c r="L183" s="131"/>
      <c r="M183" s="131"/>
      <c r="N183" s="5"/>
    </row>
    <row r="184" spans="1:14" ht="15.75" thickBot="1">
      <c r="A184" s="128"/>
      <c r="B184" s="132"/>
      <c r="C184" s="127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5"/>
    </row>
    <row r="185" spans="1:14" ht="22.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ht="15.75">
      <c r="A186" s="300" t="s">
        <v>158</v>
      </c>
      <c r="B186" s="300"/>
      <c r="C186" s="83"/>
      <c r="D186" s="83"/>
      <c r="E186" s="83"/>
      <c r="F186" s="301" t="s">
        <v>178</v>
      </c>
      <c r="G186" s="301"/>
      <c r="H186" s="301"/>
      <c r="I186" s="83"/>
      <c r="J186" s="302"/>
      <c r="K186" s="302"/>
      <c r="L186" s="302"/>
      <c r="M186" s="5"/>
      <c r="N186" s="5"/>
    </row>
    <row r="187" spans="1:14">
      <c r="A187" s="133"/>
      <c r="B187" s="133"/>
      <c r="C187" s="83"/>
      <c r="D187" s="5"/>
      <c r="E187" s="5"/>
      <c r="F187" s="300" t="s">
        <v>159</v>
      </c>
      <c r="G187" s="300"/>
      <c r="H187" s="300"/>
      <c r="I187" s="83"/>
      <c r="J187" s="300" t="s">
        <v>160</v>
      </c>
      <c r="K187" s="300"/>
      <c r="L187" s="300"/>
      <c r="M187" s="5"/>
      <c r="N187" s="5"/>
    </row>
    <row r="188" spans="1:14" ht="15.75">
      <c r="A188" s="298" t="s">
        <v>161</v>
      </c>
      <c r="B188" s="298"/>
      <c r="C188" s="298"/>
      <c r="D188" s="298"/>
      <c r="E188" s="5"/>
      <c r="F188" s="301" t="s">
        <v>179</v>
      </c>
      <c r="G188" s="301"/>
      <c r="H188" s="301"/>
      <c r="I188" s="83"/>
      <c r="J188" s="302"/>
      <c r="K188" s="302"/>
      <c r="L188" s="302"/>
      <c r="M188" s="5"/>
      <c r="N188" s="5"/>
    </row>
    <row r="189" spans="1:14">
      <c r="A189" s="134"/>
      <c r="B189" s="134"/>
      <c r="C189" s="134"/>
      <c r="D189" s="134"/>
      <c r="E189" s="5"/>
      <c r="F189" s="300" t="s">
        <v>159</v>
      </c>
      <c r="G189" s="300"/>
      <c r="H189" s="300"/>
      <c r="I189" s="83"/>
      <c r="J189" s="300" t="s">
        <v>160</v>
      </c>
      <c r="K189" s="300"/>
      <c r="L189" s="300"/>
      <c r="M189" s="5"/>
      <c r="N189" s="5"/>
    </row>
    <row r="190" spans="1:14">
      <c r="A190" s="298" t="s">
        <v>162</v>
      </c>
      <c r="B190" s="298"/>
      <c r="C190" s="298"/>
      <c r="D190" s="298"/>
      <c r="E190" s="5"/>
      <c r="F190" s="299"/>
      <c r="G190" s="299"/>
      <c r="H190" s="299"/>
      <c r="I190" s="5"/>
      <c r="J190" s="299"/>
      <c r="K190" s="299"/>
      <c r="L190" s="299"/>
      <c r="M190" s="5"/>
      <c r="N190" s="5"/>
    </row>
    <row r="191" spans="1:14">
      <c r="A191" s="134"/>
      <c r="B191" s="134"/>
      <c r="C191" s="134"/>
      <c r="D191" s="134"/>
      <c r="E191" s="5"/>
      <c r="F191" s="300" t="s">
        <v>159</v>
      </c>
      <c r="G191" s="300"/>
      <c r="H191" s="300"/>
      <c r="I191" s="83"/>
      <c r="J191" s="300" t="s">
        <v>160</v>
      </c>
      <c r="K191" s="300"/>
      <c r="L191" s="300"/>
      <c r="M191" s="5"/>
      <c r="N191" s="5"/>
    </row>
    <row r="192" spans="1:14">
      <c r="A192" s="298" t="s">
        <v>163</v>
      </c>
      <c r="B192" s="298"/>
      <c r="C192" s="298"/>
      <c r="D192" s="298"/>
      <c r="E192" s="5"/>
      <c r="F192" s="299"/>
      <c r="G192" s="299"/>
      <c r="H192" s="299"/>
      <c r="I192" s="5"/>
      <c r="J192" s="5"/>
      <c r="K192" s="5"/>
      <c r="L192" s="5"/>
      <c r="M192" s="5"/>
      <c r="N192" s="5"/>
    </row>
    <row r="193" spans="1:14">
      <c r="A193" s="298"/>
      <c r="B193" s="298"/>
      <c r="C193" s="298"/>
      <c r="D193" s="15"/>
      <c r="E193" s="5"/>
      <c r="F193" s="5"/>
      <c r="G193" s="5"/>
      <c r="H193" s="5"/>
      <c r="I193" s="5"/>
      <c r="J193" s="5"/>
      <c r="K193" s="5"/>
      <c r="L193" s="5"/>
      <c r="M193" s="5"/>
      <c r="N193" s="5"/>
    </row>
    <row r="194" spans="1:14">
      <c r="A194" s="138" t="s">
        <v>177</v>
      </c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5"/>
    </row>
    <row r="195" spans="1:14" ht="15" customHeight="1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  <c r="M195" s="138"/>
      <c r="N195" s="5"/>
    </row>
    <row r="196" spans="1:1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</row>
  </sheetData>
  <mergeCells count="226">
    <mergeCell ref="A17:E18"/>
    <mergeCell ref="A19:E19"/>
    <mergeCell ref="A20:E20"/>
    <mergeCell ref="A21:E21"/>
    <mergeCell ref="A22:E22"/>
    <mergeCell ref="A23:E23"/>
    <mergeCell ref="A24:E24"/>
    <mergeCell ref="A25:E25"/>
    <mergeCell ref="A26:E26"/>
    <mergeCell ref="A193:C193"/>
    <mergeCell ref="H178:H179"/>
    <mergeCell ref="J178:J179"/>
    <mergeCell ref="A186:B186"/>
    <mergeCell ref="F186:H186"/>
    <mergeCell ref="J186:L186"/>
    <mergeCell ref="A171:E171"/>
    <mergeCell ref="A172:E172"/>
    <mergeCell ref="A173:E173"/>
    <mergeCell ref="A174:E174"/>
    <mergeCell ref="A175:E175"/>
    <mergeCell ref="A178:A179"/>
    <mergeCell ref="B178:E178"/>
    <mergeCell ref="F178:F179"/>
    <mergeCell ref="G178:G179"/>
    <mergeCell ref="F191:H191"/>
    <mergeCell ref="J191:L191"/>
    <mergeCell ref="A192:D192"/>
    <mergeCell ref="F192:H192"/>
    <mergeCell ref="M87:M89"/>
    <mergeCell ref="G84:G86"/>
    <mergeCell ref="H84:H86"/>
    <mergeCell ref="I84:I86"/>
    <mergeCell ref="J84:J86"/>
    <mergeCell ref="K84:K86"/>
    <mergeCell ref="L84:L86"/>
    <mergeCell ref="M90:M92"/>
    <mergeCell ref="G90:G92"/>
    <mergeCell ref="H90:H92"/>
    <mergeCell ref="I90:I92"/>
    <mergeCell ref="J90:J92"/>
    <mergeCell ref="K90:K92"/>
    <mergeCell ref="L90:L92"/>
    <mergeCell ref="M84:M86"/>
    <mergeCell ref="H87:H89"/>
    <mergeCell ref="I87:I89"/>
    <mergeCell ref="J87:J89"/>
    <mergeCell ref="K87:K89"/>
    <mergeCell ref="A190:D190"/>
    <mergeCell ref="F190:H190"/>
    <mergeCell ref="J190:L190"/>
    <mergeCell ref="F187:H187"/>
    <mergeCell ref="J187:L187"/>
    <mergeCell ref="A188:D188"/>
    <mergeCell ref="F188:H188"/>
    <mergeCell ref="J188:L188"/>
    <mergeCell ref="F189:H189"/>
    <mergeCell ref="J189:L189"/>
    <mergeCell ref="A168:E168"/>
    <mergeCell ref="A169:E169"/>
    <mergeCell ref="A170:E170"/>
    <mergeCell ref="A159:E159"/>
    <mergeCell ref="A160:E160"/>
    <mergeCell ref="A161:E161"/>
    <mergeCell ref="A162:E162"/>
    <mergeCell ref="A163:E163"/>
    <mergeCell ref="L87:L89"/>
    <mergeCell ref="A164:E164"/>
    <mergeCell ref="A165:E165"/>
    <mergeCell ref="A166:E166"/>
    <mergeCell ref="A167:E167"/>
    <mergeCell ref="A153:E153"/>
    <mergeCell ref="A154:E154"/>
    <mergeCell ref="A155:E155"/>
    <mergeCell ref="A156:E156"/>
    <mergeCell ref="A157:E157"/>
    <mergeCell ref="A158:E158"/>
    <mergeCell ref="A145:E145"/>
    <mergeCell ref="A146:E146"/>
    <mergeCell ref="A147:E147"/>
    <mergeCell ref="A150:E150"/>
    <mergeCell ref="A151:E151"/>
    <mergeCell ref="A152:E152"/>
    <mergeCell ref="A148:E148"/>
    <mergeCell ref="A149:E149"/>
    <mergeCell ref="A139:E139"/>
    <mergeCell ref="A140:E140"/>
    <mergeCell ref="A141:E141"/>
    <mergeCell ref="A142:E142"/>
    <mergeCell ref="A143:E143"/>
    <mergeCell ref="A144:E144"/>
    <mergeCell ref="A133:E133"/>
    <mergeCell ref="A134:E134"/>
    <mergeCell ref="A135:E135"/>
    <mergeCell ref="A136:E136"/>
    <mergeCell ref="A137:E137"/>
    <mergeCell ref="A138:E138"/>
    <mergeCell ref="A125:E125"/>
    <mergeCell ref="A126:E126"/>
    <mergeCell ref="A127:E127"/>
    <mergeCell ref="A128:E128"/>
    <mergeCell ref="A129:E129"/>
    <mergeCell ref="A132:E132"/>
    <mergeCell ref="A119:E119"/>
    <mergeCell ref="A120:E120"/>
    <mergeCell ref="A121:E121"/>
    <mergeCell ref="A122:E122"/>
    <mergeCell ref="A123:E123"/>
    <mergeCell ref="A124:E124"/>
    <mergeCell ref="A130:E130"/>
    <mergeCell ref="A131:E131"/>
    <mergeCell ref="A113:E113"/>
    <mergeCell ref="A114:E114"/>
    <mergeCell ref="A115:E115"/>
    <mergeCell ref="A116:E116"/>
    <mergeCell ref="A117:E117"/>
    <mergeCell ref="A118:E118"/>
    <mergeCell ref="A107:E107"/>
    <mergeCell ref="A108:E108"/>
    <mergeCell ref="A109:E109"/>
    <mergeCell ref="A110:E110"/>
    <mergeCell ref="A111:E111"/>
    <mergeCell ref="A112:E112"/>
    <mergeCell ref="A101:E101"/>
    <mergeCell ref="A102:E102"/>
    <mergeCell ref="A103:E103"/>
    <mergeCell ref="A104:E104"/>
    <mergeCell ref="A105:E105"/>
    <mergeCell ref="A106:E106"/>
    <mergeCell ref="K96:K97"/>
    <mergeCell ref="L96:L97"/>
    <mergeCell ref="M96:M97"/>
    <mergeCell ref="A98:E98"/>
    <mergeCell ref="A99:E99"/>
    <mergeCell ref="A100:E100"/>
    <mergeCell ref="A95:E97"/>
    <mergeCell ref="F95:G95"/>
    <mergeCell ref="F96:F97"/>
    <mergeCell ref="H96:H97"/>
    <mergeCell ref="I96:I97"/>
    <mergeCell ref="J96:J97"/>
    <mergeCell ref="A87:A89"/>
    <mergeCell ref="A90:A92"/>
    <mergeCell ref="C90:F92"/>
    <mergeCell ref="B90:B92"/>
    <mergeCell ref="A82:A83"/>
    <mergeCell ref="B82:B83"/>
    <mergeCell ref="C82:F83"/>
    <mergeCell ref="G82:G83"/>
    <mergeCell ref="A84:A86"/>
    <mergeCell ref="B84:B86"/>
    <mergeCell ref="C84:F86"/>
    <mergeCell ref="B87:B89"/>
    <mergeCell ref="C87:F89"/>
    <mergeCell ref="G87:G89"/>
    <mergeCell ref="A74:C76"/>
    <mergeCell ref="A77:C79"/>
    <mergeCell ref="A81:M81"/>
    <mergeCell ref="D74:M74"/>
    <mergeCell ref="D75:M76"/>
    <mergeCell ref="D77:M79"/>
    <mergeCell ref="A69:B69"/>
    <mergeCell ref="A70:B70"/>
    <mergeCell ref="A73:C73"/>
    <mergeCell ref="D73:M73"/>
    <mergeCell ref="C69:L69"/>
    <mergeCell ref="C70:L70"/>
    <mergeCell ref="A72:M72"/>
    <mergeCell ref="A52:B52"/>
    <mergeCell ref="A53:B53"/>
    <mergeCell ref="A56:A57"/>
    <mergeCell ref="A68:B68"/>
    <mergeCell ref="A45:B46"/>
    <mergeCell ref="A47:B47"/>
    <mergeCell ref="A48:B48"/>
    <mergeCell ref="A49:B49"/>
    <mergeCell ref="A50:B50"/>
    <mergeCell ref="A51:B51"/>
    <mergeCell ref="A67:M67"/>
    <mergeCell ref="C68:L68"/>
    <mergeCell ref="A66:M66"/>
    <mergeCell ref="J39:J40"/>
    <mergeCell ref="K39:K40"/>
    <mergeCell ref="L39:L40"/>
    <mergeCell ref="M39:M40"/>
    <mergeCell ref="A41:C41"/>
    <mergeCell ref="A43:M43"/>
    <mergeCell ref="A39:C40"/>
    <mergeCell ref="E39:E40"/>
    <mergeCell ref="F39:F40"/>
    <mergeCell ref="G39:G40"/>
    <mergeCell ref="H39:H40"/>
    <mergeCell ref="I39:I40"/>
    <mergeCell ref="A33:C33"/>
    <mergeCell ref="A34:C34"/>
    <mergeCell ref="A35:C35"/>
    <mergeCell ref="A36:C36"/>
    <mergeCell ref="A37:C37"/>
    <mergeCell ref="A38:C38"/>
    <mergeCell ref="A28:C29"/>
    <mergeCell ref="A30:C30"/>
    <mergeCell ref="A31:C31"/>
    <mergeCell ref="A32:C32"/>
    <mergeCell ref="A194:M195"/>
    <mergeCell ref="K1:M4"/>
    <mergeCell ref="A2:B2"/>
    <mergeCell ref="A4:D4"/>
    <mergeCell ref="E4:G4"/>
    <mergeCell ref="A5:C5"/>
    <mergeCell ref="D5:I5"/>
    <mergeCell ref="J5:K5"/>
    <mergeCell ref="E45:G45"/>
    <mergeCell ref="C45:D45"/>
    <mergeCell ref="H45:J45"/>
    <mergeCell ref="K45:M45"/>
    <mergeCell ref="A12:B12"/>
    <mergeCell ref="C12:L12"/>
    <mergeCell ref="A13:B13"/>
    <mergeCell ref="C13:L13"/>
    <mergeCell ref="A15:M15"/>
    <mergeCell ref="A6:B6"/>
    <mergeCell ref="D6:I6"/>
    <mergeCell ref="J6:K6"/>
    <mergeCell ref="B7:L8"/>
    <mergeCell ref="A10:B10"/>
    <mergeCell ref="A11:B11"/>
    <mergeCell ref="C11:L1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cp:lastPrinted>2021-12-01T05:37:01Z</cp:lastPrinted>
  <dcterms:created xsi:type="dcterms:W3CDTF">2021-09-03T12:53:26Z</dcterms:created>
  <dcterms:modified xsi:type="dcterms:W3CDTF">2021-12-01T05:41:48Z</dcterms:modified>
</cp:coreProperties>
</file>